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2269\市町村振興課共有\財政班\財政担当R5年度\決算統計\02公営企業会計\12_経営比較分析表\03 公営企業に係る経営比較分析表（令和４年度決算）の分析等\06 ＨＰ掲載用\11 宇佐市\"/>
    </mc:Choice>
  </mc:AlternateContent>
  <workbookProtection workbookAlgorithmName="SHA-512" workbookHashValue="V4or+XH3SKfGP7C2FXDS9FA1eexEw9hA+2kDKyEo11QJJTObLX6Xox728pmyElAdnMUERxRClFevkJf8BY3+Jg==" workbookSaltValue="B9mnF4mqw0IO4GMGmfupnw==" workbookSpinCount="100000" lockStructure="1"/>
  <bookViews>
    <workbookView xWindow="1365" yWindow="-105" windowWidth="23250" windowHeight="1272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R6" i="5"/>
  <c r="AL8" i="4" s="1"/>
  <c r="Q6" i="5"/>
  <c r="P6" i="5"/>
  <c r="O6" i="5"/>
  <c r="I10" i="4" s="1"/>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I85" i="4"/>
  <c r="F85" i="4"/>
  <c r="E85" i="4"/>
  <c r="AT10" i="4"/>
  <c r="AL10" i="4"/>
  <c r="W10" i="4"/>
  <c r="P10" i="4"/>
  <c r="B10" i="4"/>
  <c r="BB8" i="4"/>
  <c r="AT8" i="4"/>
  <c r="AD8" i="4"/>
  <c r="W8" i="4"/>
  <c r="P8" i="4"/>
  <c r="I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<sst xmlns="http://schemas.openxmlformats.org/spreadsheetml/2006/main" count="228" uniqueCount="114">
  <si>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</si>
  <si>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</si>
  <si>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</si>
  <si>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</si>
  <si>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</si>
  <si>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</si>
  <si>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</si>
  <si>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</si>
  <si>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</si>
  <si>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</si>
  <si>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</si>
  <si>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</si>
  <si>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</si>
  <si>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</si>
  <si>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</si>
  <si>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</si>
  <si>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</si>
  <si>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</si>
  <si>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</si>
  <si>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</si>
  <si>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</si>
  <si>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</si>
  <si>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</si>
  <si>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</si>
  <si>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</si>
  <si>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</si>
  <si>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</si>
  <si>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</si>
  <si>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</si>
  <si>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</si>
  <si>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</si>
  <si>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</si>
  <si>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</si>
  <si>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</si>
  <si>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</si>
  <si>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</si>
  <si>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</si>
  <si>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</si>
  <si>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</si>
  <si>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</si>
  <si>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</si>
  <si>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</si>
  <si>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</si>
  <si>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</si>
  <si>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</si>
  <si>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</si>
  <si>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</si>
  <si>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</si>
  <si>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</si>
  <si>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</si>
  <si>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</si>
  <si>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</si>
  <si>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</si>
  <si>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</si>
  <si>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</si>
  <si>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</si>
  <si>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</si>
  <si>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</si>
  <si>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</si>
  <si>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</si>
  <si>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</si>
  <si>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</si>
  <si>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</si>
  <si>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</si>
  <si>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</si>
  <si>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</si>
  <si>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</si>
  <si>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</si>
  <si>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</si>
  <si>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</si>
  <si>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</si>
  <si>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</si>
  <si>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</si>
  <si>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</si>
  <si>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</si>
  <si>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</si>
  <si>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</si>
  <si>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</si>
  <si>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</si>
  <si>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</si>
  <si>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</si>
  <si>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</si>
  <si>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</si>
  <si>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</si>
  <si>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</si>
  <si>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</si>
  <si>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</si>
  <si>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</si>
  <si>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</si>
  <si>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</si>
  <si>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</si>
  <si>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</si>
  <si>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</si>
  <si>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宇佐市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</si>
  <si>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</si>
  <si>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</si>
  <si>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</si>
  <si>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</si>
  <si>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</si>
  <si>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</si>
  <si>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</si>
  <si>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</si>
  <si>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</si>
  <si>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</si>
  <si>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</si>
  <si>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</si>
  <si>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</si>
  <si>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</si>
  <si>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</si>
  <si>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</si>
  <si>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</si>
  <si>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xml:space="preserve">
　平成29年度に、簡易水道事業の統合があった。それに伴って各種数値がH28当時と比較して悪化した状態となっている。
　今後経営戦略を通じて包括的な分析と対策を策定していく予定である。令和２年度末策定の経営戦略は今後段階定期に見直し、更新していく。また、アセットマネジメントの実施や各種計画の策定にも同時進行で取り組んでいく。
　施設の老朽化や人口減少等に加え、近年は物価・人件費高騰など、水道事業として対処すべき問題は多々あることから、様々な観点から調査研究を行い、将来へ向けて取り組んでいきたい。</t>
    <rPh sb="38" eb="40">
      <t>トウジ</t>
    </rPh>
    <rPh sb="41" eb="43">
      <t>ヒカク</t>
    </rPh>
    <rPh sb="49" eb="51">
      <t>ジョウタイ</t>
    </rPh>
    <rPh sb="80" eb="82">
      <t>サクテイ</t>
    </rPh>
    <rPh sb="86" eb="88">
      <t>ヨテイ</t>
    </rPh>
    <rPh sb="92" eb="94">
      <t>レイワ</t>
    </rPh>
    <rPh sb="95" eb="97">
      <t>ネンド</t>
    </rPh>
    <rPh sb="97" eb="98">
      <t>マツ</t>
    </rPh>
    <rPh sb="98" eb="100">
      <t>サクテイ</t>
    </rPh>
    <rPh sb="106" eb="108">
      <t>コンゴ</t>
    </rPh>
    <rPh sb="108" eb="110">
      <t>ダンカイ</t>
    </rPh>
    <rPh sb="110" eb="112">
      <t>テイキ</t>
    </rPh>
    <rPh sb="113" eb="115">
      <t>ミナオ</t>
    </rPh>
    <rPh sb="117" eb="119">
      <t>コウシン</t>
    </rPh>
    <rPh sb="178" eb="179">
      <t>クワ</t>
    </rPh>
    <rPh sb="181" eb="183">
      <t>キンネン</t>
    </rPh>
    <phoneticPr fontId="4"/>
  </si>
  <si>
    <t xml:space="preserve">①『有形固定資産減価償却率』
　類似団体平均値に比べて低く推移しており、更新需要は比較的低いといえる。ただし、年々管路等の老朽化も進むことから、今後は施設の長寿命化に取組む等、適正な更新・改修を検討していく。
</t>
    <rPh sb="2" eb="4">
      <t>ユウケイ</t>
    </rPh>
    <rPh sb="4" eb="6">
      <t>コテイ</t>
    </rPh>
    <rPh sb="6" eb="8">
      <t>シサン</t>
    </rPh>
    <rPh sb="8" eb="10">
      <t>ゲンカ</t>
    </rPh>
    <rPh sb="10" eb="12">
      <t>ショウキャク</t>
    </rPh>
    <rPh sb="12" eb="13">
      <t>リツ</t>
    </rPh>
    <rPh sb="16" eb="18">
      <t>ルイジ</t>
    </rPh>
    <rPh sb="18" eb="20">
      <t>ダンタイ</t>
    </rPh>
    <rPh sb="20" eb="22">
      <t>ヘイキン</t>
    </rPh>
    <rPh sb="22" eb="23">
      <t>チ</t>
    </rPh>
    <rPh sb="24" eb="25">
      <t>クラ</t>
    </rPh>
    <rPh sb="27" eb="28">
      <t>ヒク</t>
    </rPh>
    <rPh sb="29" eb="31">
      <t>スイイ</t>
    </rPh>
    <rPh sb="36" eb="40">
      <t>コウシンジュヨウ</t>
    </rPh>
    <rPh sb="41" eb="44">
      <t>ヒカクテキ</t>
    </rPh>
    <rPh sb="44" eb="45">
      <t>ヒク</t>
    </rPh>
    <rPh sb="55" eb="57">
      <t>ネンネン</t>
    </rPh>
    <rPh sb="57" eb="59">
      <t>カンロ</t>
    </rPh>
    <rPh sb="59" eb="60">
      <t>トウ</t>
    </rPh>
    <rPh sb="61" eb="64">
      <t>ロウキュウカ</t>
    </rPh>
    <rPh sb="65" eb="66">
      <t>スス</t>
    </rPh>
    <rPh sb="72" eb="74">
      <t>コンゴ</t>
    </rPh>
    <rPh sb="75" eb="77">
      <t>シセツ</t>
    </rPh>
    <rPh sb="78" eb="82">
      <t>チョウジュミョウカ</t>
    </rPh>
    <rPh sb="83" eb="85">
      <t>トリク</t>
    </rPh>
    <rPh sb="86" eb="87">
      <t>トウ</t>
    </rPh>
    <rPh sb="88" eb="90">
      <t>テキセイ</t>
    </rPh>
    <rPh sb="91" eb="93">
      <t>コウシン</t>
    </rPh>
    <rPh sb="94" eb="96">
      <t>カイシュウ</t>
    </rPh>
    <rPh sb="97" eb="99">
      <t>ケントウ</t>
    </rPh>
    <phoneticPr fontId="4"/>
  </si>
  <si>
    <r>
      <t>①『経常収支比率』
  例年の平均値が100％を超えており、比較的健全な経営が出来ていると認識している。
③『流動比率』
　保有現金が多いため、類似団体と比して流動比率が高い。今後も同傾向を確保できるよう、取り組んでいく。</t>
    </r>
    <r>
      <rPr>
        <sz val="11"/>
        <rFont val="ＭＳ ゴシック"/>
        <family val="3"/>
        <charset val="128"/>
      </rPr>
      <t xml:space="preserve">
④『企業債残高対給水収益比率』
　H29年度に簡易水道事業と統合して大幅に増加した企業債残高の償還は順調に進んでいる。
⑤『料金回収率』
　昨今の物価高騰とR4にコロナ対策の基本料減免実施で、前年に比較して低下した。物価等の動向を注視し、適正な料金設定の在り方も含めて、今後、様々な観点から検討を行いたい。
⑥『給水原価』
　費用圧縮を目指し、効率化</t>
    </r>
    <r>
      <rPr>
        <sz val="11"/>
        <color theme="1"/>
        <rFont val="ＭＳ ゴシック"/>
        <family val="3"/>
        <charset val="128"/>
      </rPr>
      <t>を目指して早期の検討を行いたい。
⑦『施設利用率』
　類似団体と比して高い水準で推移しており、効率的に運用されていると言える。
⑧『有収率』
　特に周辺部の旧簡易水道における漏水等の発生が原因であると思われ、継続的な修繕,改善を目指す。R5に実施している衛星漏水調査を活用し漏水防止に努める。老朽管路の修繕実施により有収率の改善を目指す。</t>
    </r>
    <rPh sb="30" eb="33">
      <t>ヒカクテキ</t>
    </rPh>
    <rPh sb="132" eb="134">
      <t>ネンド</t>
    </rPh>
    <rPh sb="135" eb="137">
      <t>カンイ</t>
    </rPh>
    <rPh sb="137" eb="139">
      <t>スイドウ</t>
    </rPh>
    <rPh sb="139" eb="141">
      <t>ジギョウ</t>
    </rPh>
    <rPh sb="142" eb="144">
      <t>トウゴウ</t>
    </rPh>
    <rPh sb="146" eb="148">
      <t>オオハバ</t>
    </rPh>
    <rPh sb="149" eb="151">
      <t>ゾウカ</t>
    </rPh>
    <rPh sb="153" eb="155">
      <t>キギョウ</t>
    </rPh>
    <rPh sb="155" eb="156">
      <t>サイ</t>
    </rPh>
    <rPh sb="156" eb="158">
      <t>ザンダカ</t>
    </rPh>
    <rPh sb="159" eb="161">
      <t>ショウカン</t>
    </rPh>
    <rPh sb="162" eb="164">
      <t>ジュンチョウ</t>
    </rPh>
    <rPh sb="165" eb="166">
      <t>スス</t>
    </rPh>
    <rPh sb="196" eb="198">
      <t>タイサク</t>
    </rPh>
    <rPh sb="199" eb="202">
      <t>キホンリョウ</t>
    </rPh>
    <rPh sb="202" eb="204">
      <t>ゲンメン</t>
    </rPh>
    <rPh sb="204" eb="206">
      <t>ジッシ</t>
    </rPh>
    <rPh sb="208" eb="210">
      <t>ゼンネン</t>
    </rPh>
    <rPh sb="211" eb="213">
      <t>ヒカク</t>
    </rPh>
    <rPh sb="215" eb="217">
      <t>テイカ</t>
    </rPh>
    <rPh sb="220" eb="223">
      <t>ブッカトウ</t>
    </rPh>
    <rPh sb="224" eb="226">
      <t>ドウコウ</t>
    </rPh>
    <rPh sb="227" eb="229">
      <t>チュウシ</t>
    </rPh>
    <rPh sb="397" eb="399">
      <t>カイゼン</t>
    </rPh>
    <rPh sb="400" eb="402">
      <t>メザ</t>
    </rPh>
    <rPh sb="408" eb="410">
      <t>ジッシ</t>
    </rPh>
    <rPh sb="414" eb="420">
      <t>エイセイロウスイチョウサ</t>
    </rPh>
    <rPh sb="421" eb="423">
      <t>カツヨウ</t>
    </rPh>
    <rPh sb="424" eb="428">
      <t>ロウスイボウシ</t>
    </rPh>
    <rPh sb="429" eb="430">
      <t>ツト</t>
    </rPh>
    <rPh sb="434" eb="436">
      <t>カンロ</t>
    </rPh>
    <rPh sb="437" eb="439">
      <t>シュウゼン</t>
    </rPh>
    <rPh sb="439" eb="441">
      <t>ジッシ</t>
    </rPh>
    <rPh sb="444" eb="447">
      <t>ユウシュウリツ</t>
    </rPh>
    <rPh sb="448" eb="450">
      <t>カイゼン</t>
    </rPh>
    <rPh sb="451" eb="453">
      <t>メザ</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</si>
</sst>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0.75</c:v>
                </c:pt>
                <c:pt idx="1">
                  <c:v>0.8</c:v>
                </c:pt>
                <c:pt idx="2">
                  <c:v>0.22</c:v>
                </c:pt>
                <c:pt idx="3">
                  <c:v>0.15</c:v>
                </c:pt>
                <c:pt idx="4">
                  <c:v>0.4</c:v>
                </c:pt>
              </c:numCache>
            </c:numRef>
          </c:val>
          <c:extLst>
            <c:ext xmlns:c16="http://schemas.microsoft.com/office/drawing/2014/chart" uri="{C3380CC4-5D6E-409C-BE32-E72D297353CC}">
              <c16:uniqueId val="{00000000-BE39-40F0-8313-4BFB7FEC7DE5}"/>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0.57999999999999996</c:v>
                </c:pt>
                <c:pt idx="1">
                  <c:v>0.54</c:v>
                </c:pt>
                <c:pt idx="2">
                  <c:v>0.56999999999999995</c:v>
                </c:pt>
                <c:pt idx="3">
                  <c:v>0.52</c:v>
                </c:pt>
                <c:pt idx="4">
                  <c:v>0.48</c:v>
                </c:pt>
              </c:numCache>
            </c:numRef>
          </c:val>
          <c:smooth val="0"/>
          <c:extLst>
            <c:ext xmlns:c16="http://schemas.microsoft.com/office/drawing/2014/chart" uri="{C3380CC4-5D6E-409C-BE32-E72D297353CC}">
              <c16:uniqueId val="{00000001-BE39-40F0-8313-4BFB7FEC7DE5}"/>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101.91</c:v>
                </c:pt>
                <c:pt idx="1">
                  <c:v>100.83</c:v>
                </c:pt>
                <c:pt idx="2">
                  <c:v>100.77</c:v>
                </c:pt>
                <c:pt idx="3">
                  <c:v>101.46</c:v>
                </c:pt>
                <c:pt idx="4">
                  <c:v>102.24</c:v>
                </c:pt>
              </c:numCache>
            </c:numRef>
          </c:val>
          <c:extLst>
            <c:ext xmlns:c16="http://schemas.microsoft.com/office/drawing/2014/chart" uri="{C3380CC4-5D6E-409C-BE32-E72D297353CC}">
              <c16:uniqueId val="{00000000-9CE3-4A28-ACD6-E0EFD2DB61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110.66</c:v>
                </c:pt>
                <c:pt idx="1">
                  <c:v>109.01</c:v>
                </c:pt>
                <c:pt idx="2">
                  <c:v>108.83</c:v>
                </c:pt>
                <c:pt idx="3">
                  <c:v>109.23</c:v>
                </c:pt>
                <c:pt idx="4">
                  <c:v>108.04</c:v>
                </c:pt>
              </c:numCache>
            </c:numRef>
          </c:val>
          <c:smooth val="0"/>
          <c:extLst>
            <c:ext xmlns:c16="http://schemas.microsoft.com/office/drawing/2014/chart" uri="{C3380CC4-5D6E-409C-BE32-E72D297353CC}">
              <c16:uniqueId val="{00000001-9CE3-4A28-ACD6-E0EFD2DB61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37.950000000000003</c:v>
                </c:pt>
                <c:pt idx="1">
                  <c:v>39.99</c:v>
                </c:pt>
                <c:pt idx="2">
                  <c:v>41.6</c:v>
                </c:pt>
                <c:pt idx="3">
                  <c:v>43.42</c:v>
                </c:pt>
                <c:pt idx="4">
                  <c:v>45.14</c:v>
                </c:pt>
              </c:numCache>
            </c:numRef>
          </c:val>
          <c:extLst>
            <c:ext xmlns:c16="http://schemas.microsoft.com/office/drawing/2014/chart" uri="{C3380CC4-5D6E-409C-BE32-E72D297353CC}">
              <c16:uniqueId val="{00000000-6582-40AD-9E24-FCB59FB653E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47.66</c:v>
                </c:pt>
                <c:pt idx="1">
                  <c:v>48.17</c:v>
                </c:pt>
                <c:pt idx="2">
                  <c:v>48.83</c:v>
                </c:pt>
                <c:pt idx="3">
                  <c:v>49.96</c:v>
                </c:pt>
                <c:pt idx="4">
                  <c:v>50.82</c:v>
                </c:pt>
              </c:numCache>
            </c:numRef>
          </c:val>
          <c:smooth val="0"/>
          <c:extLst>
            <c:ext xmlns:c16="http://schemas.microsoft.com/office/drawing/2014/chart" uri="{C3380CC4-5D6E-409C-BE32-E72D297353CC}">
              <c16:uniqueId val="{00000001-6582-40AD-9E24-FCB59FB653E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30.66</c:v>
                </c:pt>
                <c:pt idx="1">
                  <c:v>35.159999999999997</c:v>
                </c:pt>
                <c:pt idx="2">
                  <c:v>34.799999999999997</c:v>
                </c:pt>
                <c:pt idx="3">
                  <c:v>34.74</c:v>
                </c:pt>
                <c:pt idx="4">
                  <c:v>39.85</c:v>
                </c:pt>
              </c:numCache>
            </c:numRef>
          </c:val>
          <c:extLst>
            <c:ext xmlns:c16="http://schemas.microsoft.com/office/drawing/2014/chart" uri="{C3380CC4-5D6E-409C-BE32-E72D297353CC}">
              <c16:uniqueId val="{00000000-1CF6-4482-975E-8181F8AD8AD3}"/>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15.1</c:v>
                </c:pt>
                <c:pt idx="1">
                  <c:v>17.12</c:v>
                </c:pt>
                <c:pt idx="2">
                  <c:v>18.18</c:v>
                </c:pt>
                <c:pt idx="3">
                  <c:v>19.32</c:v>
                </c:pt>
                <c:pt idx="4">
                  <c:v>21.16</c:v>
                </c:pt>
              </c:numCache>
            </c:numRef>
          </c:val>
          <c:smooth val="0"/>
          <c:extLst>
            <c:ext xmlns:c16="http://schemas.microsoft.com/office/drawing/2014/chart" uri="{C3380CC4-5D6E-409C-BE32-E72D297353CC}">
              <c16:uniqueId val="{00000001-1CF6-4482-975E-8181F8AD8AD3}"/>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BE9-47FC-9972-E318D269A6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2.74</c:v>
                </c:pt>
                <c:pt idx="1">
                  <c:v>3.7</c:v>
                </c:pt>
                <c:pt idx="2">
                  <c:v>4.34</c:v>
                </c:pt>
                <c:pt idx="3">
                  <c:v>4.6900000000000004</c:v>
                </c:pt>
                <c:pt idx="4">
                  <c:v>4.72</c:v>
                </c:pt>
              </c:numCache>
            </c:numRef>
          </c:val>
          <c:smooth val="0"/>
          <c:extLst>
            <c:ext xmlns:c16="http://schemas.microsoft.com/office/drawing/2014/chart" uri="{C3380CC4-5D6E-409C-BE32-E72D297353CC}">
              <c16:uniqueId val="{00000001-EBE9-47FC-9972-E318D269A6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508.17</c:v>
                </c:pt>
                <c:pt idx="1">
                  <c:v>450.08</c:v>
                </c:pt>
                <c:pt idx="2">
                  <c:v>401.27</c:v>
                </c:pt>
                <c:pt idx="3">
                  <c:v>364.69</c:v>
                </c:pt>
                <c:pt idx="4">
                  <c:v>414.75</c:v>
                </c:pt>
              </c:numCache>
            </c:numRef>
          </c:val>
          <c:extLst>
            <c:ext xmlns:c16="http://schemas.microsoft.com/office/drawing/2014/chart" uri="{C3380CC4-5D6E-409C-BE32-E72D297353CC}">
              <c16:uniqueId val="{00000000-1D67-4FF4-AD83-1CBC537EB7E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366.03</c:v>
                </c:pt>
                <c:pt idx="1">
                  <c:v>365.18</c:v>
                </c:pt>
                <c:pt idx="2">
                  <c:v>327.77</c:v>
                </c:pt>
                <c:pt idx="3">
                  <c:v>338.02</c:v>
                </c:pt>
                <c:pt idx="4">
                  <c:v>345.94</c:v>
                </c:pt>
              </c:numCache>
            </c:numRef>
          </c:val>
          <c:smooth val="0"/>
          <c:extLst>
            <c:ext xmlns:c16="http://schemas.microsoft.com/office/drawing/2014/chart" uri="{C3380CC4-5D6E-409C-BE32-E72D297353CC}">
              <c16:uniqueId val="{00000001-1D67-4FF4-AD83-1CBC537EB7E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678.75</c:v>
                </c:pt>
                <c:pt idx="1">
                  <c:v>658.4</c:v>
                </c:pt>
                <c:pt idx="2">
                  <c:v>744.55</c:v>
                </c:pt>
                <c:pt idx="3">
                  <c:v>639.87</c:v>
                </c:pt>
                <c:pt idx="4">
                  <c:v>715.96</c:v>
                </c:pt>
              </c:numCache>
            </c:numRef>
          </c:val>
          <c:extLst>
            <c:ext xmlns:c16="http://schemas.microsoft.com/office/drawing/2014/chart" uri="{C3380CC4-5D6E-409C-BE32-E72D297353CC}">
              <c16:uniqueId val="{00000000-B7EC-47A5-9D34-8F63456CED80}"/>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370.12</c:v>
                </c:pt>
                <c:pt idx="1">
                  <c:v>371.65</c:v>
                </c:pt>
                <c:pt idx="2">
                  <c:v>397.1</c:v>
                </c:pt>
                <c:pt idx="3">
                  <c:v>379.91</c:v>
                </c:pt>
                <c:pt idx="4">
                  <c:v>386.61</c:v>
                </c:pt>
              </c:numCache>
            </c:numRef>
          </c:val>
          <c:smooth val="0"/>
          <c:extLst>
            <c:ext xmlns:c16="http://schemas.microsoft.com/office/drawing/2014/chart" uri="{C3380CC4-5D6E-409C-BE32-E72D297353CC}">
              <c16:uniqueId val="{00000001-B7EC-47A5-9D34-8F63456CED80}"/>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79.150000000000006</c:v>
                </c:pt>
                <c:pt idx="1">
                  <c:v>79.52</c:v>
                </c:pt>
                <c:pt idx="2">
                  <c:v>68.900000000000006</c:v>
                </c:pt>
                <c:pt idx="3">
                  <c:v>80.03</c:v>
                </c:pt>
                <c:pt idx="4">
                  <c:v>69.52</c:v>
                </c:pt>
              </c:numCache>
            </c:numRef>
          </c:val>
          <c:extLst>
            <c:ext xmlns:c16="http://schemas.microsoft.com/office/drawing/2014/chart" uri="{C3380CC4-5D6E-409C-BE32-E72D297353CC}">
              <c16:uniqueId val="{00000000-B709-4685-ABB6-2003A23FD569}"/>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100.42</c:v>
                </c:pt>
                <c:pt idx="1">
                  <c:v>98.77</c:v>
                </c:pt>
                <c:pt idx="2">
                  <c:v>95.79</c:v>
                </c:pt>
                <c:pt idx="3">
                  <c:v>98.3</c:v>
                </c:pt>
                <c:pt idx="4">
                  <c:v>93.82</c:v>
                </c:pt>
              </c:numCache>
            </c:numRef>
          </c:val>
          <c:smooth val="0"/>
          <c:extLst>
            <c:ext xmlns:c16="http://schemas.microsoft.com/office/drawing/2014/chart" uri="{C3380CC4-5D6E-409C-BE32-E72D297353CC}">
              <c16:uniqueId val="{00000001-B709-4685-ABB6-2003A23FD569}"/>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196.63</c:v>
                </c:pt>
                <c:pt idx="1">
                  <c:v>197.67</c:v>
                </c:pt>
                <c:pt idx="2">
                  <c:v>197.97</c:v>
                </c:pt>
                <c:pt idx="3">
                  <c:v>196.44</c:v>
                </c:pt>
                <c:pt idx="4">
                  <c:v>195.95</c:v>
                </c:pt>
              </c:numCache>
            </c:numRef>
          </c:val>
          <c:extLst>
            <c:ext xmlns:c16="http://schemas.microsoft.com/office/drawing/2014/chart" uri="{C3380CC4-5D6E-409C-BE32-E72D297353CC}">
              <c16:uniqueId val="{00000000-D33D-4A2E-8B25-5FE2D60BC48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171.67</c:v>
                </c:pt>
                <c:pt idx="1">
                  <c:v>173.67</c:v>
                </c:pt>
                <c:pt idx="2">
                  <c:v>171.13</c:v>
                </c:pt>
                <c:pt idx="3">
                  <c:v>173.7</c:v>
                </c:pt>
                <c:pt idx="4">
                  <c:v>178.94</c:v>
                </c:pt>
              </c:numCache>
            </c:numRef>
          </c:val>
          <c:smooth val="0"/>
          <c:extLst>
            <c:ext xmlns:c16="http://schemas.microsoft.com/office/drawing/2014/chart" uri="{C3380CC4-5D6E-409C-BE32-E72D297353CC}">
              <c16:uniqueId val="{00000001-D33D-4A2E-8B25-5FE2D60BC48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68.069999999999993</c:v>
                </c:pt>
                <c:pt idx="1">
                  <c:v>67.849999999999994</c:v>
                </c:pt>
                <c:pt idx="2">
                  <c:v>69.319999999999993</c:v>
                </c:pt>
                <c:pt idx="3">
                  <c:v>68.98</c:v>
                </c:pt>
                <c:pt idx="4">
                  <c:v>69.760000000000005</c:v>
                </c:pt>
              </c:numCache>
            </c:numRef>
          </c:val>
          <c:extLst>
            <c:ext xmlns:c16="http://schemas.microsoft.com/office/drawing/2014/chart" uri="{C3380CC4-5D6E-409C-BE32-E72D297353CC}">
              <c16:uniqueId val="{00000000-6302-4146-816C-51A5993E8C8F}"/>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59.67</c:v>
                </c:pt>
                <c:pt idx="2">
                  <c:v>60.12</c:v>
                </c:pt>
                <c:pt idx="3">
                  <c:v>60.34</c:v>
                </c:pt>
                <c:pt idx="4">
                  <c:v>59.54</c:v>
                </c:pt>
              </c:numCache>
            </c:numRef>
          </c:val>
          <c:smooth val="0"/>
          <c:extLst>
            <c:ext xmlns:c16="http://schemas.microsoft.com/office/drawing/2014/chart" uri="{C3380CC4-5D6E-409C-BE32-E72D297353CC}">
              <c16:uniqueId val="{00000001-6302-4146-816C-51A5993E8C8F}"/>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80.66</c:v>
                </c:pt>
                <c:pt idx="1">
                  <c:v>79.650000000000006</c:v>
                </c:pt>
                <c:pt idx="2">
                  <c:v>79.430000000000007</c:v>
                </c:pt>
                <c:pt idx="3">
                  <c:v>79.069999999999993</c:v>
                </c:pt>
                <c:pt idx="4">
                  <c:v>79.14</c:v>
                </c:pt>
              </c:numCache>
            </c:numRef>
          </c:val>
          <c:extLst>
            <c:ext xmlns:c16="http://schemas.microsoft.com/office/drawing/2014/chart" uri="{C3380CC4-5D6E-409C-BE32-E72D297353CC}">
              <c16:uniqueId val="{00000000-89FA-4C1B-88B0-4ED543EC80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84.8</c:v>
                </c:pt>
                <c:pt idx="1">
                  <c:v>84.6</c:v>
                </c:pt>
                <c:pt idx="2">
                  <c:v>84.24</c:v>
                </c:pt>
                <c:pt idx="3">
                  <c:v>84.19</c:v>
                </c:pt>
                <c:pt idx="4">
                  <c:v>83.93</c:v>
                </c:pt>
              </c:numCache>
            </c:numRef>
          </c:val>
          <c:smooth val="0"/>
          <c:extLst>
            <c:ext xmlns:c16="http://schemas.microsoft.com/office/drawing/2014/chart" uri="{C3380CC4-5D6E-409C-BE32-E72D297353CC}">
              <c16:uniqueId val="{00000001-89FA-4C1B-88B0-4ED543EC80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6" t="s">
        <v>0</v>
      </c>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c r="AM2" s="76"/>
      <c r="AN2" s="76"/>
      <c r="AO2" s="76"/>
      <c r="AP2" s="76"/>
      <c r="AQ2" s="76"/>
      <c r="AR2" s="76"/>
      <c r="AS2" s="76"/>
      <c r="AT2" s="76"/>
      <c r="AU2" s="76"/>
      <c r="AV2" s="76"/>
      <c r="AW2" s="76"/>
      <c r="AX2" s="76"/>
      <c r="AY2" s="76"/>
      <c r="AZ2" s="76"/>
      <c r="BA2" s="76"/>
      <c r="BB2" s="76"/>
      <c r="BC2" s="76"/>
      <c r="BD2" s="76"/>
      <c r="BE2" s="76"/>
      <c r="BF2" s="76"/>
      <c r="BG2" s="76"/>
      <c r="BH2" s="76"/>
      <c r="BI2" s="76"/>
      <c r="BJ2" s="76"/>
      <c r="BK2" s="76"/>
      <c r="BL2" s="76"/>
      <c r="BM2" s="76"/>
      <c r="BN2" s="76"/>
      <c r="BO2" s="76"/>
      <c r="BP2" s="76"/>
      <c r="BQ2" s="76"/>
      <c r="BR2" s="76"/>
      <c r="BS2" s="76"/>
      <c r="BT2" s="76"/>
      <c r="BU2" s="76"/>
      <c r="BV2" s="76"/>
      <c r="BW2" s="76"/>
      <c r="BX2" s="76"/>
      <c r="BY2" s="76"/>
      <c r="BZ2" s="76"/>
    </row>
    <row r="3" spans="1:78" ht="9.75" customHeight="1" x14ac:dyDescent="0.15">
      <c r="A3" s="2"/>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row>
    <row r="4" spans="1:78" ht="9.75" customHeight="1" x14ac:dyDescent="0.15">
      <c r="A4" s="2"/>
      <c r="B4" s="76"/>
      <c r="C4" s="76"/>
      <c r="D4" s="76"/>
      <c r="E4" s="76"/>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c r="AI4" s="76"/>
      <c r="AJ4" s="76"/>
      <c r="AK4" s="76"/>
      <c r="AL4" s="76"/>
      <c r="AM4" s="76"/>
      <c r="AN4" s="76"/>
      <c r="AO4" s="76"/>
      <c r="AP4" s="76"/>
      <c r="AQ4" s="76"/>
      <c r="AR4" s="76"/>
      <c r="AS4" s="76"/>
      <c r="AT4" s="76"/>
      <c r="AU4" s="76"/>
      <c r="AV4" s="76"/>
      <c r="AW4" s="76"/>
      <c r="AX4" s="76"/>
      <c r="AY4" s="76"/>
      <c r="AZ4" s="76"/>
      <c r="BA4" s="76"/>
      <c r="BB4" s="76"/>
      <c r="BC4" s="76"/>
      <c r="BD4" s="76"/>
      <c r="BE4" s="76"/>
      <c r="BF4" s="76"/>
      <c r="BG4" s="76"/>
      <c r="BH4" s="76"/>
      <c r="BI4" s="76"/>
      <c r="BJ4" s="76"/>
      <c r="BK4" s="76"/>
      <c r="BL4" s="76"/>
      <c r="BM4" s="76"/>
      <c r="BN4" s="76"/>
      <c r="BO4" s="76"/>
      <c r="BP4" s="76"/>
      <c r="BQ4" s="76"/>
      <c r="BR4" s="76"/>
      <c r="BS4" s="76"/>
      <c r="BT4" s="76"/>
      <c r="BU4" s="76"/>
      <c r="BV4" s="76"/>
      <c r="BW4" s="76"/>
      <c r="BX4" s="76"/>
      <c r="BY4" s="76"/>
      <c r="BZ4" s="76"/>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7" t="str">
        <f>データ!H6</f>
        <v>大分県　宇佐市</v>
      </c>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67"/>
      <c r="P7" s="50" t="s">
        <v>3</v>
      </c>
      <c r="Q7" s="50"/>
      <c r="R7" s="50"/>
      <c r="S7" s="50"/>
      <c r="T7" s="50"/>
      <c r="U7" s="50"/>
      <c r="V7" s="50"/>
      <c r="W7" s="50" t="s">
        <v>4</v>
      </c>
      <c r="X7" s="50"/>
      <c r="Y7" s="50"/>
      <c r="Z7" s="50"/>
      <c r="AA7" s="50"/>
      <c r="AB7" s="50"/>
      <c r="AC7" s="50"/>
      <c r="AD7" s="50" t="s">
        <v>5</v>
      </c>
      <c r="AE7" s="50"/>
      <c r="AF7" s="50"/>
      <c r="AG7" s="50"/>
      <c r="AH7" s="50"/>
      <c r="AI7" s="50"/>
      <c r="AJ7" s="50"/>
      <c r="AK7" s="2"/>
      <c r="AL7" s="50" t="s">
        <v>6</v>
      </c>
      <c r="AM7" s="50"/>
      <c r="AN7" s="50"/>
      <c r="AO7" s="50"/>
      <c r="AP7" s="50"/>
      <c r="AQ7" s="50"/>
      <c r="AR7" s="50"/>
      <c r="AS7" s="50"/>
      <c r="AT7" s="48" t="s">
        <v>7</v>
      </c>
      <c r="AU7" s="49"/>
      <c r="AV7" s="49"/>
      <c r="AW7" s="49"/>
      <c r="AX7" s="49"/>
      <c r="AY7" s="49"/>
      <c r="AZ7" s="49"/>
      <c r="BA7" s="49"/>
      <c r="BB7" s="50" t="s">
        <v>8</v>
      </c>
      <c r="BC7" s="50"/>
      <c r="BD7" s="50"/>
      <c r="BE7" s="50"/>
      <c r="BF7" s="50"/>
      <c r="BG7" s="50"/>
      <c r="BH7" s="50"/>
      <c r="BI7" s="50"/>
      <c r="BJ7" s="3"/>
      <c r="BK7" s="3"/>
      <c r="BL7" s="79" t="s">
        <v>9</v>
      </c>
      <c r="BM7" s="80"/>
      <c r="BN7" s="80"/>
      <c r="BO7" s="80"/>
      <c r="BP7" s="80"/>
      <c r="BQ7" s="80"/>
      <c r="BR7" s="80"/>
      <c r="BS7" s="80"/>
      <c r="BT7" s="80"/>
      <c r="BU7" s="80"/>
      <c r="BV7" s="80"/>
      <c r="BW7" s="80"/>
      <c r="BX7" s="80"/>
      <c r="BY7" s="81"/>
    </row>
    <row r="8" spans="1:78" ht="18.75" customHeight="1" x14ac:dyDescent="0.15">
      <c r="A8" s="2"/>
      <c r="B8" s="72" t="str">
        <f>データ!$I$6</f>
        <v>法適用</v>
      </c>
      <c r="C8" s="73"/>
      <c r="D8" s="73"/>
      <c r="E8" s="73"/>
      <c r="F8" s="73"/>
      <c r="G8" s="73"/>
      <c r="H8" s="73"/>
      <c r="I8" s="72" t="str">
        <f>データ!$J$6</f>
        <v>水道事業</v>
      </c>
      <c r="J8" s="73"/>
      <c r="K8" s="73"/>
      <c r="L8" s="73"/>
      <c r="M8" s="73"/>
      <c r="N8" s="73"/>
      <c r="O8" s="74"/>
      <c r="P8" s="75" t="str">
        <f>データ!$K$6</f>
        <v>末端給水事業</v>
      </c>
      <c r="Q8" s="75"/>
      <c r="R8" s="75"/>
      <c r="S8" s="75"/>
      <c r="T8" s="75"/>
      <c r="U8" s="75"/>
      <c r="V8" s="75"/>
      <c r="W8" s="75" t="str">
        <f>データ!$L$6</f>
        <v>A5</v>
      </c>
      <c r="X8" s="75"/>
      <c r="Y8" s="75"/>
      <c r="Z8" s="75"/>
      <c r="AA8" s="75"/>
      <c r="AB8" s="75"/>
      <c r="AC8" s="75"/>
      <c r="AD8" s="75" t="str">
        <f>データ!$M$6</f>
        <v>非設置</v>
      </c>
      <c r="AE8" s="75"/>
      <c r="AF8" s="75"/>
      <c r="AG8" s="75"/>
      <c r="AH8" s="75"/>
      <c r="AI8" s="75"/>
      <c r="AJ8" s="75"/>
      <c r="AK8" s="2"/>
      <c r="AL8" s="66">
        <f>データ!$R$6</f>
        <v>53395</v>
      </c>
      <c r="AM8" s="66"/>
      <c r="AN8" s="66"/>
      <c r="AO8" s="66"/>
      <c r="AP8" s="66"/>
      <c r="AQ8" s="66"/>
      <c r="AR8" s="66"/>
      <c r="AS8" s="66"/>
      <c r="AT8" s="37">
        <f>データ!$S$6</f>
        <v>439.05</v>
      </c>
      <c r="AU8" s="38"/>
      <c r="AV8" s="38"/>
      <c r="AW8" s="38"/>
      <c r="AX8" s="38"/>
      <c r="AY8" s="38"/>
      <c r="AZ8" s="38"/>
      <c r="BA8" s="38"/>
      <c r="BB8" s="55">
        <f>データ!$T$6</f>
        <v>121.61</v>
      </c>
      <c r="BC8" s="55"/>
      <c r="BD8" s="55"/>
      <c r="BE8" s="55"/>
      <c r="BF8" s="55"/>
      <c r="BG8" s="55"/>
      <c r="BH8" s="55"/>
      <c r="BI8" s="55"/>
      <c r="BJ8" s="3"/>
      <c r="BK8" s="3"/>
      <c r="BL8" s="68" t="s">
        <v>10</v>
      </c>
      <c r="BM8" s="69"/>
      <c r="BN8" s="70" t="s">
        <v>11</v>
      </c>
      <c r="BO8" s="70"/>
      <c r="BP8" s="70"/>
      <c r="BQ8" s="70"/>
      <c r="BR8" s="70"/>
      <c r="BS8" s="70"/>
      <c r="BT8" s="70"/>
      <c r="BU8" s="70"/>
      <c r="BV8" s="70"/>
      <c r="BW8" s="70"/>
      <c r="BX8" s="70"/>
      <c r="BY8" s="71"/>
    </row>
    <row r="9" spans="1:78" ht="18.75" customHeight="1" x14ac:dyDescent="0.15">
      <c r="A9" s="2"/>
      <c r="B9" s="48" t="s">
        <v>12</v>
      </c>
      <c r="C9" s="49"/>
      <c r="D9" s="49"/>
      <c r="E9" s="49"/>
      <c r="F9" s="49"/>
      <c r="G9" s="49"/>
      <c r="H9" s="49"/>
      <c r="I9" s="48" t="s">
        <v>13</v>
      </c>
      <c r="J9" s="49"/>
      <c r="K9" s="49"/>
      <c r="L9" s="49"/>
      <c r="M9" s="49"/>
      <c r="N9" s="49"/>
      <c r="O9" s="67"/>
      <c r="P9" s="50" t="s">
        <v>14</v>
      </c>
      <c r="Q9" s="50"/>
      <c r="R9" s="50"/>
      <c r="S9" s="50"/>
      <c r="T9" s="50"/>
      <c r="U9" s="50"/>
      <c r="V9" s="50"/>
      <c r="W9" s="50" t="s">
        <v>15</v>
      </c>
      <c r="X9" s="50"/>
      <c r="Y9" s="50"/>
      <c r="Z9" s="50"/>
      <c r="AA9" s="50"/>
      <c r="AB9" s="50"/>
      <c r="AC9" s="50"/>
      <c r="AD9" s="2"/>
      <c r="AE9" s="2"/>
      <c r="AF9" s="2"/>
      <c r="AG9" s="2"/>
      <c r="AH9" s="2"/>
      <c r="AI9" s="2"/>
      <c r="AJ9" s="2"/>
      <c r="AK9" s="2"/>
      <c r="AL9" s="50" t="s">
        <v>16</v>
      </c>
      <c r="AM9" s="50"/>
      <c r="AN9" s="50"/>
      <c r="AO9" s="50"/>
      <c r="AP9" s="50"/>
      <c r="AQ9" s="50"/>
      <c r="AR9" s="50"/>
      <c r="AS9" s="50"/>
      <c r="AT9" s="48" t="s">
        <v>17</v>
      </c>
      <c r="AU9" s="49"/>
      <c r="AV9" s="49"/>
      <c r="AW9" s="49"/>
      <c r="AX9" s="49"/>
      <c r="AY9" s="49"/>
      <c r="AZ9" s="49"/>
      <c r="BA9" s="49"/>
      <c r="BB9" s="50" t="s">
        <v>18</v>
      </c>
      <c r="BC9" s="50"/>
      <c r="BD9" s="50"/>
      <c r="BE9" s="50"/>
      <c r="BF9" s="50"/>
      <c r="BG9" s="50"/>
      <c r="BH9" s="50"/>
      <c r="BI9" s="50"/>
      <c r="BJ9" s="3"/>
      <c r="BK9" s="3"/>
      <c r="BL9" s="51" t="s">
        <v>19</v>
      </c>
      <c r="BM9" s="52"/>
      <c r="BN9" s="53" t="s">
        <v>20</v>
      </c>
      <c r="BO9" s="53"/>
      <c r="BP9" s="53"/>
      <c r="BQ9" s="53"/>
      <c r="BR9" s="53"/>
      <c r="BS9" s="53"/>
      <c r="BT9" s="53"/>
      <c r="BU9" s="53"/>
      <c r="BV9" s="53"/>
      <c r="BW9" s="53"/>
      <c r="BX9" s="53"/>
      <c r="BY9" s="54"/>
    </row>
    <row r="10" spans="1:78" ht="18.75" customHeight="1" x14ac:dyDescent="0.15">
      <c r="A10" s="2"/>
      <c r="B10" s="37" t="str">
        <f>データ!$N$6</f>
        <v>-</v>
      </c>
      <c r="C10" s="38"/>
      <c r="D10" s="38"/>
      <c r="E10" s="38"/>
      <c r="F10" s="38"/>
      <c r="G10" s="38"/>
      <c r="H10" s="38"/>
      <c r="I10" s="37">
        <f>データ!$O$6</f>
        <v>62.2</v>
      </c>
      <c r="J10" s="38"/>
      <c r="K10" s="38"/>
      <c r="L10" s="38"/>
      <c r="M10" s="38"/>
      <c r="N10" s="38"/>
      <c r="O10" s="65"/>
      <c r="P10" s="55">
        <f>データ!$P$6</f>
        <v>71.92</v>
      </c>
      <c r="Q10" s="55"/>
      <c r="R10" s="55"/>
      <c r="S10" s="55"/>
      <c r="T10" s="55"/>
      <c r="U10" s="55"/>
      <c r="V10" s="55"/>
      <c r="W10" s="66">
        <f>データ!$Q$6</f>
        <v>3180</v>
      </c>
      <c r="X10" s="66"/>
      <c r="Y10" s="66"/>
      <c r="Z10" s="66"/>
      <c r="AA10" s="66"/>
      <c r="AB10" s="66"/>
      <c r="AC10" s="66"/>
      <c r="AD10" s="2"/>
      <c r="AE10" s="2"/>
      <c r="AF10" s="2"/>
      <c r="AG10" s="2"/>
      <c r="AH10" s="2"/>
      <c r="AI10" s="2"/>
      <c r="AJ10" s="2"/>
      <c r="AK10" s="2"/>
      <c r="AL10" s="66">
        <f>データ!$U$6</f>
        <v>38137</v>
      </c>
      <c r="AM10" s="66"/>
      <c r="AN10" s="66"/>
      <c r="AO10" s="66"/>
      <c r="AP10" s="66"/>
      <c r="AQ10" s="66"/>
      <c r="AR10" s="66"/>
      <c r="AS10" s="66"/>
      <c r="AT10" s="37">
        <f>データ!$V$6</f>
        <v>145</v>
      </c>
      <c r="AU10" s="38"/>
      <c r="AV10" s="38"/>
      <c r="AW10" s="38"/>
      <c r="AX10" s="38"/>
      <c r="AY10" s="38"/>
      <c r="AZ10" s="38"/>
      <c r="BA10" s="38"/>
      <c r="BB10" s="55">
        <f>データ!$W$6</f>
        <v>263.01</v>
      </c>
      <c r="BC10" s="55"/>
      <c r="BD10" s="55"/>
      <c r="BE10" s="55"/>
      <c r="BF10" s="55"/>
      <c r="BG10" s="55"/>
      <c r="BH10" s="55"/>
      <c r="BI10" s="55"/>
      <c r="BJ10" s="2"/>
      <c r="BK10" s="2"/>
      <c r="BL10" s="56" t="s">
        <v>21</v>
      </c>
      <c r="BM10" s="57"/>
      <c r="BN10" s="58" t="s">
        <v>22</v>
      </c>
      <c r="BO10" s="58"/>
      <c r="BP10" s="58"/>
      <c r="BQ10" s="58"/>
      <c r="BR10" s="58"/>
      <c r="BS10" s="58"/>
      <c r="BT10" s="58"/>
      <c r="BU10" s="58"/>
      <c r="BV10" s="58"/>
      <c r="BW10" s="58"/>
      <c r="BX10" s="58"/>
      <c r="BY10" s="59"/>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23</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24</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5"/>
      <c r="C15" s="46"/>
      <c r="D15" s="46"/>
      <c r="E15" s="46"/>
      <c r="F15" s="46"/>
      <c r="G15" s="46"/>
      <c r="H15" s="46"/>
      <c r="I15" s="46"/>
      <c r="J15" s="46"/>
      <c r="K15" s="46"/>
      <c r="L15" s="46"/>
      <c r="M15" s="46"/>
      <c r="N15" s="46"/>
      <c r="O15" s="46"/>
      <c r="P15" s="46"/>
      <c r="Q15" s="46"/>
      <c r="R15" s="46"/>
      <c r="S15" s="46"/>
      <c r="T15" s="46"/>
      <c r="U15" s="46"/>
      <c r="V15" s="46"/>
      <c r="W15" s="46"/>
      <c r="X15" s="46"/>
      <c r="Y15" s="46"/>
      <c r="Z15" s="46"/>
      <c r="AA15" s="46"/>
      <c r="AB15" s="46"/>
      <c r="AC15" s="46"/>
      <c r="AD15" s="46"/>
      <c r="AE15" s="46"/>
      <c r="AF15" s="46"/>
      <c r="AG15" s="46"/>
      <c r="AH15" s="46"/>
      <c r="AI15" s="46"/>
      <c r="AJ15" s="46"/>
      <c r="AK15" s="46"/>
      <c r="AL15" s="46"/>
      <c r="AM15" s="46"/>
      <c r="AN15" s="46"/>
      <c r="AO15" s="46"/>
      <c r="AP15" s="46"/>
      <c r="AQ15" s="46"/>
      <c r="AR15" s="46"/>
      <c r="AS15" s="46"/>
      <c r="AT15" s="46"/>
      <c r="AU15" s="46"/>
      <c r="AV15" s="46"/>
      <c r="AW15" s="46"/>
      <c r="AX15" s="46"/>
      <c r="AY15" s="46"/>
      <c r="AZ15" s="46"/>
      <c r="BA15" s="46"/>
      <c r="BB15" s="46"/>
      <c r="BC15" s="46"/>
      <c r="BD15" s="46"/>
      <c r="BE15" s="46"/>
      <c r="BF15" s="46"/>
      <c r="BG15" s="46"/>
      <c r="BH15" s="46"/>
      <c r="BI15" s="46"/>
      <c r="BJ15" s="47"/>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39"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5" t="s">
        <v>27</v>
      </c>
      <c r="C60" s="46"/>
      <c r="D60" s="46"/>
      <c r="E60" s="46"/>
      <c r="F60" s="46"/>
      <c r="G60" s="46"/>
      <c r="H60" s="46"/>
      <c r="I60" s="46"/>
      <c r="J60" s="46"/>
      <c r="K60" s="46"/>
      <c r="L60" s="46"/>
      <c r="M60" s="46"/>
      <c r="N60" s="46"/>
      <c r="O60" s="46"/>
      <c r="P60" s="46"/>
      <c r="Q60" s="46"/>
      <c r="R60" s="46"/>
      <c r="S60" s="46"/>
      <c r="T60" s="46"/>
      <c r="U60" s="46"/>
      <c r="V60" s="46"/>
      <c r="W60" s="46"/>
      <c r="X60" s="46"/>
      <c r="Y60" s="46"/>
      <c r="Z60" s="46"/>
      <c r="AA60" s="46"/>
      <c r="AB60" s="46"/>
      <c r="AC60" s="46"/>
      <c r="AD60" s="46"/>
      <c r="AE60" s="46"/>
      <c r="AF60" s="46"/>
      <c r="AG60" s="46"/>
      <c r="AH60" s="46"/>
      <c r="AI60" s="46"/>
      <c r="AJ60" s="46"/>
      <c r="AK60" s="46"/>
      <c r="AL60" s="46"/>
      <c r="AM60" s="46"/>
      <c r="AN60" s="46"/>
      <c r="AO60" s="46"/>
      <c r="AP60" s="46"/>
      <c r="AQ60" s="46"/>
      <c r="AR60" s="46"/>
      <c r="AS60" s="46"/>
      <c r="AT60" s="46"/>
      <c r="AU60" s="46"/>
      <c r="AV60" s="46"/>
      <c r="AW60" s="46"/>
      <c r="AX60" s="46"/>
      <c r="AY60" s="46"/>
      <c r="AZ60" s="46"/>
      <c r="BA60" s="46"/>
      <c r="BB60" s="46"/>
      <c r="BC60" s="46"/>
      <c r="BD60" s="46"/>
      <c r="BE60" s="46"/>
      <c r="BF60" s="46"/>
      <c r="BG60" s="46"/>
      <c r="BH60" s="46"/>
      <c r="BI60" s="46"/>
      <c r="BJ60" s="47"/>
      <c r="BK60" s="2"/>
      <c r="BL60" s="39"/>
      <c r="BM60" s="40"/>
      <c r="BN60" s="40"/>
      <c r="BO60" s="40"/>
      <c r="BP60" s="40"/>
      <c r="BQ60" s="40"/>
      <c r="BR60" s="40"/>
      <c r="BS60" s="40"/>
      <c r="BT60" s="40"/>
      <c r="BU60" s="40"/>
      <c r="BV60" s="40"/>
      <c r="BW60" s="40"/>
      <c r="BX60" s="40"/>
      <c r="BY60" s="40"/>
      <c r="BZ60" s="41"/>
    </row>
    <row r="61" spans="1:78" ht="13.5" customHeight="1" x14ac:dyDescent="0.15">
      <c r="A61" s="2"/>
      <c r="B61" s="45"/>
      <c r="C61" s="46"/>
      <c r="D61" s="46"/>
      <c r="E61" s="46"/>
      <c r="F61" s="46"/>
      <c r="G61" s="46"/>
      <c r="H61" s="46"/>
      <c r="I61" s="46"/>
      <c r="J61" s="46"/>
      <c r="K61" s="46"/>
      <c r="L61" s="46"/>
      <c r="M61" s="46"/>
      <c r="N61" s="46"/>
      <c r="O61" s="46"/>
      <c r="P61" s="46"/>
      <c r="Q61" s="46"/>
      <c r="R61" s="46"/>
      <c r="S61" s="46"/>
      <c r="T61" s="46"/>
      <c r="U61" s="46"/>
      <c r="V61" s="46"/>
      <c r="W61" s="46"/>
      <c r="X61" s="46"/>
      <c r="Y61" s="46"/>
      <c r="Z61" s="46"/>
      <c r="AA61" s="46"/>
      <c r="AB61" s="46"/>
      <c r="AC61" s="46"/>
      <c r="AD61" s="46"/>
      <c r="AE61" s="46"/>
      <c r="AF61" s="46"/>
      <c r="AG61" s="46"/>
      <c r="AH61" s="46"/>
      <c r="AI61" s="46"/>
      <c r="AJ61" s="46"/>
      <c r="AK61" s="46"/>
      <c r="AL61" s="46"/>
      <c r="AM61" s="46"/>
      <c r="AN61" s="46"/>
      <c r="AO61" s="46"/>
      <c r="AP61" s="46"/>
      <c r="AQ61" s="46"/>
      <c r="AR61" s="46"/>
      <c r="AS61" s="46"/>
      <c r="AT61" s="46"/>
      <c r="AU61" s="46"/>
      <c r="AV61" s="46"/>
      <c r="AW61" s="46"/>
      <c r="AX61" s="46"/>
      <c r="AY61" s="46"/>
      <c r="AZ61" s="46"/>
      <c r="BA61" s="46"/>
      <c r="BB61" s="46"/>
      <c r="BC61" s="46"/>
      <c r="BD61" s="46"/>
      <c r="BE61" s="46"/>
      <c r="BF61" s="46"/>
      <c r="BG61" s="46"/>
      <c r="BH61" s="46"/>
      <c r="BI61" s="46"/>
      <c r="BJ61" s="47"/>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3"/>
      <c r="BN63" s="43"/>
      <c r="BO63" s="43"/>
      <c r="BP63" s="43"/>
      <c r="BQ63" s="43"/>
      <c r="BR63" s="43"/>
      <c r="BS63" s="43"/>
      <c r="BT63" s="43"/>
      <c r="BU63" s="43"/>
      <c r="BV63" s="43"/>
      <c r="BW63" s="43"/>
      <c r="BX63" s="43"/>
      <c r="BY63" s="43"/>
      <c r="BZ63" s="4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111</v>
      </c>
      <c r="BM66" s="40"/>
      <c r="BN66" s="40"/>
      <c r="BO66" s="40"/>
      <c r="BP66" s="40"/>
      <c r="BQ66" s="40"/>
      <c r="BR66" s="40"/>
      <c r="BS66" s="40"/>
      <c r="BT66" s="40"/>
      <c r="BU66" s="40"/>
      <c r="BV66" s="40"/>
      <c r="BW66" s="40"/>
      <c r="BX66" s="40"/>
      <c r="BY66" s="40"/>
      <c r="BZ66" s="4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40"/>
      <c r="BN67" s="40"/>
      <c r="BO67" s="40"/>
      <c r="BP67" s="40"/>
      <c r="BQ67" s="40"/>
      <c r="BR67" s="40"/>
      <c r="BS67" s="40"/>
      <c r="BT67" s="40"/>
      <c r="BU67" s="40"/>
      <c r="BV67" s="40"/>
      <c r="BW67" s="40"/>
      <c r="BX67" s="40"/>
      <c r="BY67" s="40"/>
      <c r="BZ67" s="4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40"/>
      <c r="BN68" s="40"/>
      <c r="BO68" s="40"/>
      <c r="BP68" s="40"/>
      <c r="BQ68" s="40"/>
      <c r="BR68" s="40"/>
      <c r="BS68" s="40"/>
      <c r="BT68" s="40"/>
      <c r="BU68" s="40"/>
      <c r="BV68" s="40"/>
      <c r="BW68" s="40"/>
      <c r="BX68" s="40"/>
      <c r="BY68" s="40"/>
      <c r="BZ68" s="4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40"/>
      <c r="BN69" s="40"/>
      <c r="BO69" s="40"/>
      <c r="BP69" s="40"/>
      <c r="BQ69" s="40"/>
      <c r="BR69" s="40"/>
      <c r="BS69" s="40"/>
      <c r="BT69" s="40"/>
      <c r="BU69" s="40"/>
      <c r="BV69" s="40"/>
      <c r="BW69" s="40"/>
      <c r="BX69" s="40"/>
      <c r="BY69" s="40"/>
      <c r="BZ69" s="4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40"/>
      <c r="BN70" s="40"/>
      <c r="BO70" s="40"/>
      <c r="BP70" s="40"/>
      <c r="BQ70" s="40"/>
      <c r="BR70" s="40"/>
      <c r="BS70" s="40"/>
      <c r="BT70" s="40"/>
      <c r="BU70" s="40"/>
      <c r="BV70" s="40"/>
      <c r="BW70" s="40"/>
      <c r="BX70" s="40"/>
      <c r="BY70" s="40"/>
      <c r="BZ70" s="4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40"/>
      <c r="BN71" s="40"/>
      <c r="BO71" s="40"/>
      <c r="BP71" s="40"/>
      <c r="BQ71" s="40"/>
      <c r="BR71" s="40"/>
      <c r="BS71" s="40"/>
      <c r="BT71" s="40"/>
      <c r="BU71" s="40"/>
      <c r="BV71" s="40"/>
      <c r="BW71" s="40"/>
      <c r="BX71" s="40"/>
      <c r="BY71" s="40"/>
      <c r="BZ71" s="4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40"/>
      <c r="BN72" s="40"/>
      <c r="BO72" s="40"/>
      <c r="BP72" s="40"/>
      <c r="BQ72" s="40"/>
      <c r="BR72" s="40"/>
      <c r="BS72" s="40"/>
      <c r="BT72" s="40"/>
      <c r="BU72" s="40"/>
      <c r="BV72" s="40"/>
      <c r="BW72" s="40"/>
      <c r="BX72" s="40"/>
      <c r="BY72" s="40"/>
      <c r="BZ72" s="4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40"/>
      <c r="BN73" s="40"/>
      <c r="BO73" s="40"/>
      <c r="BP73" s="40"/>
      <c r="BQ73" s="40"/>
      <c r="BR73" s="40"/>
      <c r="BS73" s="40"/>
      <c r="BT73" s="40"/>
      <c r="BU73" s="40"/>
      <c r="BV73" s="40"/>
      <c r="BW73" s="40"/>
      <c r="BX73" s="40"/>
      <c r="BY73" s="40"/>
      <c r="BZ73" s="4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40"/>
      <c r="BN74" s="40"/>
      <c r="BO74" s="40"/>
      <c r="BP74" s="40"/>
      <c r="BQ74" s="40"/>
      <c r="BR74" s="40"/>
      <c r="BS74" s="40"/>
      <c r="BT74" s="40"/>
      <c r="BU74" s="40"/>
      <c r="BV74" s="40"/>
      <c r="BW74" s="40"/>
      <c r="BX74" s="40"/>
      <c r="BY74" s="40"/>
      <c r="BZ74" s="4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40"/>
      <c r="BN75" s="40"/>
      <c r="BO75" s="40"/>
      <c r="BP75" s="40"/>
      <c r="BQ75" s="40"/>
      <c r="BR75" s="40"/>
      <c r="BS75" s="40"/>
      <c r="BT75" s="40"/>
      <c r="BU75" s="40"/>
      <c r="BV75" s="40"/>
      <c r="BW75" s="40"/>
      <c r="BX75" s="40"/>
      <c r="BY75" s="40"/>
      <c r="BZ75" s="4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40"/>
      <c r="BN76" s="40"/>
      <c r="BO76" s="40"/>
      <c r="BP76" s="40"/>
      <c r="BQ76" s="40"/>
      <c r="BR76" s="40"/>
      <c r="BS76" s="40"/>
      <c r="BT76" s="40"/>
      <c r="BU76" s="40"/>
      <c r="BV76" s="40"/>
      <c r="BW76" s="40"/>
      <c r="BX76" s="40"/>
      <c r="BY76" s="40"/>
      <c r="BZ76" s="4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40"/>
      <c r="BN77" s="40"/>
      <c r="BO77" s="40"/>
      <c r="BP77" s="40"/>
      <c r="BQ77" s="40"/>
      <c r="BR77" s="40"/>
      <c r="BS77" s="40"/>
      <c r="BT77" s="40"/>
      <c r="BU77" s="40"/>
      <c r="BV77" s="40"/>
      <c r="BW77" s="40"/>
      <c r="BX77" s="40"/>
      <c r="BY77" s="40"/>
      <c r="BZ77" s="4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40"/>
      <c r="BN78" s="40"/>
      <c r="BO78" s="40"/>
      <c r="BP78" s="40"/>
      <c r="BQ78" s="40"/>
      <c r="BR78" s="40"/>
      <c r="BS78" s="40"/>
      <c r="BT78" s="40"/>
      <c r="BU78" s="40"/>
      <c r="BV78" s="40"/>
      <c r="BW78" s="40"/>
      <c r="BX78" s="40"/>
      <c r="BY78" s="40"/>
      <c r="BZ78" s="4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40"/>
      <c r="BN79" s="40"/>
      <c r="BO79" s="40"/>
      <c r="BP79" s="40"/>
      <c r="BQ79" s="40"/>
      <c r="BR79" s="40"/>
      <c r="BS79" s="40"/>
      <c r="BT79" s="40"/>
      <c r="BU79" s="40"/>
      <c r="BV79" s="40"/>
      <c r="BW79" s="40"/>
      <c r="BX79" s="40"/>
      <c r="BY79" s="40"/>
      <c r="BZ79" s="4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40"/>
      <c r="BN80" s="40"/>
      <c r="BO80" s="40"/>
      <c r="BP80" s="40"/>
      <c r="BQ80" s="40"/>
      <c r="BR80" s="40"/>
      <c r="BS80" s="40"/>
      <c r="BT80" s="40"/>
      <c r="BU80" s="40"/>
      <c r="BV80" s="40"/>
      <c r="BW80" s="40"/>
      <c r="BX80" s="40"/>
      <c r="BY80" s="40"/>
      <c r="BZ80" s="4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40"/>
      <c r="BN81" s="40"/>
      <c r="BO81" s="40"/>
      <c r="BP81" s="40"/>
      <c r="BQ81" s="40"/>
      <c r="BR81" s="40"/>
      <c r="BS81" s="40"/>
      <c r="BT81" s="40"/>
      <c r="BU81" s="40"/>
      <c r="BV81" s="40"/>
      <c r="BW81" s="40"/>
      <c r="BX81" s="40"/>
      <c r="BY81" s="40"/>
      <c r="BZ81" s="4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2"/>
      <c r="BM82" s="43"/>
      <c r="BN82" s="43"/>
      <c r="BO82" s="43"/>
      <c r="BP82" s="43"/>
      <c r="BQ82" s="43"/>
      <c r="BR82" s="43"/>
      <c r="BS82" s="43"/>
      <c r="BT82" s="43"/>
      <c r="BU82" s="43"/>
      <c r="BV82" s="43"/>
      <c r="BW82" s="43"/>
      <c r="BX82" s="43"/>
      <c r="BY82" s="43"/>
      <c r="BZ82" s="44"/>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SOCHVXTG+cS1d86BSkIUblpiETsU4lheOYJ0fmY8xC6Dx7w1zCoZKSZ3UyXHCUixIF+OYTNCVsvBZY4QZg1SnA==" saltValue="9GmBp/iTpeOuQ9TcygZbj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442119</v>
      </c>
      <c r="D6" s="20">
        <f t="shared" si="3"/>
        <v>46</v>
      </c>
      <c r="E6" s="20">
        <f t="shared" si="3"/>
        <v>1</v>
      </c>
      <c r="F6" s="20">
        <f t="shared" si="3"/>
        <v>0</v>
      </c>
      <c r="G6" s="20">
        <f t="shared" si="3"/>
        <v>1</v>
      </c>
      <c r="H6" s="20" t="str">
        <f t="shared" si="3"/>
        <v>大分県　宇佐市</v>
      </c>
      <c r="I6" s="20" t="str">
        <f t="shared" si="3"/>
        <v>法適用</v>
      </c>
      <c r="J6" s="20" t="str">
        <f t="shared" si="3"/>
        <v>水道事業</v>
      </c>
      <c r="K6" s="20" t="str">
        <f t="shared" si="3"/>
        <v>末端給水事業</v>
      </c>
      <c r="L6" s="20" t="str">
        <f t="shared" si="3"/>
        <v>A5</v>
      </c>
      <c r="M6" s="20" t="str">
        <f t="shared" si="3"/>
        <v>非設置</v>
      </c>
      <c r="N6" s="21" t="str">
        <f t="shared" si="3"/>
        <v>-</v>
      </c>
      <c r="O6" s="21">
        <f t="shared" si="3"/>
        <v>62.2</v>
      </c>
      <c r="P6" s="21">
        <f t="shared" si="3"/>
        <v>71.92</v>
      </c>
      <c r="Q6" s="21">
        <f t="shared" si="3"/>
        <v>3180</v>
      </c>
      <c r="R6" s="21">
        <f t="shared" si="3"/>
        <v>53395</v>
      </c>
      <c r="S6" s="21">
        <f t="shared" si="3"/>
        <v>439.05</v>
      </c>
      <c r="T6" s="21">
        <f t="shared" si="3"/>
        <v>121.61</v>
      </c>
      <c r="U6" s="21">
        <f t="shared" si="3"/>
        <v>38137</v>
      </c>
      <c r="V6" s="21">
        <f t="shared" si="3"/>
        <v>145</v>
      </c>
      <c r="W6" s="21">
        <f t="shared" si="3"/>
        <v>263.01</v>
      </c>
      <c r="X6" s="22">
        <f>IF(X7="",NA(),X7)</f>
        <v>101.91</v>
      </c>
      <c r="Y6" s="22">
        <f t="shared" ref="Y6:AG6" si="4">IF(Y7="",NA(),Y7)</f>
        <v>100.83</v>
      </c>
      <c r="Z6" s="22">
        <f t="shared" si="4"/>
        <v>100.77</v>
      </c>
      <c r="AA6" s="22">
        <f t="shared" si="4"/>
        <v>101.46</v>
      </c>
      <c r="AB6" s="22">
        <f t="shared" si="4"/>
        <v>102.24</v>
      </c>
      <c r="AC6" s="22">
        <f t="shared" si="4"/>
        <v>110.66</v>
      </c>
      <c r="AD6" s="22">
        <f t="shared" si="4"/>
        <v>109.01</v>
      </c>
      <c r="AE6" s="22">
        <f t="shared" si="4"/>
        <v>108.83</v>
      </c>
      <c r="AF6" s="22">
        <f t="shared" si="4"/>
        <v>109.23</v>
      </c>
      <c r="AG6" s="22">
        <f t="shared" si="4"/>
        <v>108.04</v>
      </c>
      <c r="AH6" s="21" t="str">
        <f>IF(AH7="","",IF(AH7="-","【-】","【"&amp;SUBSTITUTE(TEXT(AH7,"#,##0.00"),"-","△")&amp;"】"))</f>
        <v>【108.70】</v>
      </c>
      <c r="AI6" s="21">
        <f>IF(AI7="",NA(),AI7)</f>
        <v>0</v>
      </c>
      <c r="AJ6" s="21">
        <f t="shared" ref="AJ6:AR6" si="5">IF(AJ7="",NA(),AJ7)</f>
        <v>0</v>
      </c>
      <c r="AK6" s="21">
        <f t="shared" si="5"/>
        <v>0</v>
      </c>
      <c r="AL6" s="21">
        <f t="shared" si="5"/>
        <v>0</v>
      </c>
      <c r="AM6" s="21">
        <f t="shared" si="5"/>
        <v>0</v>
      </c>
      <c r="AN6" s="22">
        <f t="shared" si="5"/>
        <v>2.74</v>
      </c>
      <c r="AO6" s="22">
        <f t="shared" si="5"/>
        <v>3.7</v>
      </c>
      <c r="AP6" s="22">
        <f t="shared" si="5"/>
        <v>4.34</v>
      </c>
      <c r="AQ6" s="22">
        <f t="shared" si="5"/>
        <v>4.6900000000000004</v>
      </c>
      <c r="AR6" s="22">
        <f t="shared" si="5"/>
        <v>4.72</v>
      </c>
      <c r="AS6" s="21" t="str">
        <f>IF(AS7="","",IF(AS7="-","【-】","【"&amp;SUBSTITUTE(TEXT(AS7,"#,##0.00"),"-","△")&amp;"】"))</f>
        <v>【1.34】</v>
      </c>
      <c r="AT6" s="22">
        <f>IF(AT7="",NA(),AT7)</f>
        <v>508.17</v>
      </c>
      <c r="AU6" s="22">
        <f t="shared" ref="AU6:BC6" si="6">IF(AU7="",NA(),AU7)</f>
        <v>450.08</v>
      </c>
      <c r="AV6" s="22">
        <f t="shared" si="6"/>
        <v>401.27</v>
      </c>
      <c r="AW6" s="22">
        <f t="shared" si="6"/>
        <v>364.69</v>
      </c>
      <c r="AX6" s="22">
        <f t="shared" si="6"/>
        <v>414.75</v>
      </c>
      <c r="AY6" s="22">
        <f t="shared" si="6"/>
        <v>366.03</v>
      </c>
      <c r="AZ6" s="22">
        <f t="shared" si="6"/>
        <v>365.18</v>
      </c>
      <c r="BA6" s="22">
        <f t="shared" si="6"/>
        <v>327.77</v>
      </c>
      <c r="BB6" s="22">
        <f t="shared" si="6"/>
        <v>338.02</v>
      </c>
      <c r="BC6" s="22">
        <f t="shared" si="6"/>
        <v>345.94</v>
      </c>
      <c r="BD6" s="21" t="str">
        <f>IF(BD7="","",IF(BD7="-","【-】","【"&amp;SUBSTITUTE(TEXT(BD7,"#,##0.00"),"-","△")&amp;"】"))</f>
        <v>【252.29】</v>
      </c>
      <c r="BE6" s="22">
        <f>IF(BE7="",NA(),BE7)</f>
        <v>678.75</v>
      </c>
      <c r="BF6" s="22">
        <f t="shared" ref="BF6:BN6" si="7">IF(BF7="",NA(),BF7)</f>
        <v>658.4</v>
      </c>
      <c r="BG6" s="22">
        <f t="shared" si="7"/>
        <v>744.55</v>
      </c>
      <c r="BH6" s="22">
        <f t="shared" si="7"/>
        <v>639.87</v>
      </c>
      <c r="BI6" s="22">
        <f t="shared" si="7"/>
        <v>715.96</v>
      </c>
      <c r="BJ6" s="22">
        <f t="shared" si="7"/>
        <v>370.12</v>
      </c>
      <c r="BK6" s="22">
        <f t="shared" si="7"/>
        <v>371.65</v>
      </c>
      <c r="BL6" s="22">
        <f t="shared" si="7"/>
        <v>397.1</v>
      </c>
      <c r="BM6" s="22">
        <f t="shared" si="7"/>
        <v>379.91</v>
      </c>
      <c r="BN6" s="22">
        <f t="shared" si="7"/>
        <v>386.61</v>
      </c>
      <c r="BO6" s="21" t="str">
        <f>IF(BO7="","",IF(BO7="-","【-】","【"&amp;SUBSTITUTE(TEXT(BO7,"#,##0.00"),"-","△")&amp;"】"))</f>
        <v>【268.07】</v>
      </c>
      <c r="BP6" s="22">
        <f>IF(BP7="",NA(),BP7)</f>
        <v>79.150000000000006</v>
      </c>
      <c r="BQ6" s="22">
        <f t="shared" ref="BQ6:BY6" si="8">IF(BQ7="",NA(),BQ7)</f>
        <v>79.52</v>
      </c>
      <c r="BR6" s="22">
        <f t="shared" si="8"/>
        <v>68.900000000000006</v>
      </c>
      <c r="BS6" s="22">
        <f t="shared" si="8"/>
        <v>80.03</v>
      </c>
      <c r="BT6" s="22">
        <f t="shared" si="8"/>
        <v>69.52</v>
      </c>
      <c r="BU6" s="22">
        <f t="shared" si="8"/>
        <v>100.42</v>
      </c>
      <c r="BV6" s="22">
        <f t="shared" si="8"/>
        <v>98.77</v>
      </c>
      <c r="BW6" s="22">
        <f t="shared" si="8"/>
        <v>95.79</v>
      </c>
      <c r="BX6" s="22">
        <f t="shared" si="8"/>
        <v>98.3</v>
      </c>
      <c r="BY6" s="22">
        <f t="shared" si="8"/>
        <v>93.82</v>
      </c>
      <c r="BZ6" s="21" t="str">
        <f>IF(BZ7="","",IF(BZ7="-","【-】","【"&amp;SUBSTITUTE(TEXT(BZ7,"#,##0.00"),"-","△")&amp;"】"))</f>
        <v>【97.47】</v>
      </c>
      <c r="CA6" s="22">
        <f>IF(CA7="",NA(),CA7)</f>
        <v>196.63</v>
      </c>
      <c r="CB6" s="22">
        <f t="shared" ref="CB6:CJ6" si="9">IF(CB7="",NA(),CB7)</f>
        <v>197.67</v>
      </c>
      <c r="CC6" s="22">
        <f t="shared" si="9"/>
        <v>197.97</v>
      </c>
      <c r="CD6" s="22">
        <f t="shared" si="9"/>
        <v>196.44</v>
      </c>
      <c r="CE6" s="22">
        <f t="shared" si="9"/>
        <v>195.95</v>
      </c>
      <c r="CF6" s="22">
        <f t="shared" si="9"/>
        <v>171.67</v>
      </c>
      <c r="CG6" s="22">
        <f t="shared" si="9"/>
        <v>173.67</v>
      </c>
      <c r="CH6" s="22">
        <f t="shared" si="9"/>
        <v>171.13</v>
      </c>
      <c r="CI6" s="22">
        <f t="shared" si="9"/>
        <v>173.7</v>
      </c>
      <c r="CJ6" s="22">
        <f t="shared" si="9"/>
        <v>178.94</v>
      </c>
      <c r="CK6" s="21" t="str">
        <f>IF(CK7="","",IF(CK7="-","【-】","【"&amp;SUBSTITUTE(TEXT(CK7,"#,##0.00"),"-","△")&amp;"】"))</f>
        <v>【174.75】</v>
      </c>
      <c r="CL6" s="22">
        <f>IF(CL7="",NA(),CL7)</f>
        <v>68.069999999999993</v>
      </c>
      <c r="CM6" s="22">
        <f t="shared" ref="CM6:CU6" si="10">IF(CM7="",NA(),CM7)</f>
        <v>67.849999999999994</v>
      </c>
      <c r="CN6" s="22">
        <f t="shared" si="10"/>
        <v>69.319999999999993</v>
      </c>
      <c r="CO6" s="22">
        <f t="shared" si="10"/>
        <v>68.98</v>
      </c>
      <c r="CP6" s="22">
        <f t="shared" si="10"/>
        <v>69.760000000000005</v>
      </c>
      <c r="CQ6" s="22">
        <f t="shared" si="10"/>
        <v>59.74</v>
      </c>
      <c r="CR6" s="22">
        <f t="shared" si="10"/>
        <v>59.67</v>
      </c>
      <c r="CS6" s="22">
        <f t="shared" si="10"/>
        <v>60.12</v>
      </c>
      <c r="CT6" s="22">
        <f t="shared" si="10"/>
        <v>60.34</v>
      </c>
      <c r="CU6" s="22">
        <f t="shared" si="10"/>
        <v>59.54</v>
      </c>
      <c r="CV6" s="21" t="str">
        <f>IF(CV7="","",IF(CV7="-","【-】","【"&amp;SUBSTITUTE(TEXT(CV7,"#,##0.00"),"-","△")&amp;"】"))</f>
        <v>【59.97】</v>
      </c>
      <c r="CW6" s="22">
        <f>IF(CW7="",NA(),CW7)</f>
        <v>80.66</v>
      </c>
      <c r="CX6" s="22">
        <f t="shared" ref="CX6:DF6" si="11">IF(CX7="",NA(),CX7)</f>
        <v>79.650000000000006</v>
      </c>
      <c r="CY6" s="22">
        <f t="shared" si="11"/>
        <v>79.430000000000007</v>
      </c>
      <c r="CZ6" s="22">
        <f t="shared" si="11"/>
        <v>79.069999999999993</v>
      </c>
      <c r="DA6" s="22">
        <f t="shared" si="11"/>
        <v>79.14</v>
      </c>
      <c r="DB6" s="22">
        <f t="shared" si="11"/>
        <v>84.8</v>
      </c>
      <c r="DC6" s="22">
        <f t="shared" si="11"/>
        <v>84.6</v>
      </c>
      <c r="DD6" s="22">
        <f t="shared" si="11"/>
        <v>84.24</v>
      </c>
      <c r="DE6" s="22">
        <f t="shared" si="11"/>
        <v>84.19</v>
      </c>
      <c r="DF6" s="22">
        <f t="shared" si="11"/>
        <v>83.93</v>
      </c>
      <c r="DG6" s="21" t="str">
        <f>IF(DG7="","",IF(DG7="-","【-】","【"&amp;SUBSTITUTE(TEXT(DG7,"#,##0.00"),"-","△")&amp;"】"))</f>
        <v>【89.76】</v>
      </c>
      <c r="DH6" s="22">
        <f>IF(DH7="",NA(),DH7)</f>
        <v>37.950000000000003</v>
      </c>
      <c r="DI6" s="22">
        <f t="shared" ref="DI6:DQ6" si="12">IF(DI7="",NA(),DI7)</f>
        <v>39.99</v>
      </c>
      <c r="DJ6" s="22">
        <f t="shared" si="12"/>
        <v>41.6</v>
      </c>
      <c r="DK6" s="22">
        <f t="shared" si="12"/>
        <v>43.42</v>
      </c>
      <c r="DL6" s="22">
        <f t="shared" si="12"/>
        <v>45.14</v>
      </c>
      <c r="DM6" s="22">
        <f t="shared" si="12"/>
        <v>47.66</v>
      </c>
      <c r="DN6" s="22">
        <f t="shared" si="12"/>
        <v>48.17</v>
      </c>
      <c r="DO6" s="22">
        <f t="shared" si="12"/>
        <v>48.83</v>
      </c>
      <c r="DP6" s="22">
        <f t="shared" si="12"/>
        <v>49.96</v>
      </c>
      <c r="DQ6" s="22">
        <f t="shared" si="12"/>
        <v>50.82</v>
      </c>
      <c r="DR6" s="21" t="str">
        <f>IF(DR7="","",IF(DR7="-","【-】","【"&amp;SUBSTITUTE(TEXT(DR7,"#,##0.00"),"-","△")&amp;"】"))</f>
        <v>【51.51】</v>
      </c>
      <c r="DS6" s="22">
        <f>IF(DS7="",NA(),DS7)</f>
        <v>30.66</v>
      </c>
      <c r="DT6" s="22">
        <f t="shared" ref="DT6:EB6" si="13">IF(DT7="",NA(),DT7)</f>
        <v>35.159999999999997</v>
      </c>
      <c r="DU6" s="22">
        <f t="shared" si="13"/>
        <v>34.799999999999997</v>
      </c>
      <c r="DV6" s="22">
        <f t="shared" si="13"/>
        <v>34.74</v>
      </c>
      <c r="DW6" s="22">
        <f t="shared" si="13"/>
        <v>39.85</v>
      </c>
      <c r="DX6" s="22">
        <f t="shared" si="13"/>
        <v>15.1</v>
      </c>
      <c r="DY6" s="22">
        <f t="shared" si="13"/>
        <v>17.12</v>
      </c>
      <c r="DZ6" s="22">
        <f t="shared" si="13"/>
        <v>18.18</v>
      </c>
      <c r="EA6" s="22">
        <f t="shared" si="13"/>
        <v>19.32</v>
      </c>
      <c r="EB6" s="22">
        <f t="shared" si="13"/>
        <v>21.16</v>
      </c>
      <c r="EC6" s="21" t="str">
        <f>IF(EC7="","",IF(EC7="-","【-】","【"&amp;SUBSTITUTE(TEXT(EC7,"#,##0.00"),"-","△")&amp;"】"))</f>
        <v>【23.75】</v>
      </c>
      <c r="ED6" s="22">
        <f>IF(ED7="",NA(),ED7)</f>
        <v>0.75</v>
      </c>
      <c r="EE6" s="22">
        <f t="shared" ref="EE6:EM6" si="14">IF(EE7="",NA(),EE7)</f>
        <v>0.8</v>
      </c>
      <c r="EF6" s="22">
        <f t="shared" si="14"/>
        <v>0.22</v>
      </c>
      <c r="EG6" s="22">
        <f t="shared" si="14"/>
        <v>0.15</v>
      </c>
      <c r="EH6" s="22">
        <f t="shared" si="14"/>
        <v>0.4</v>
      </c>
      <c r="EI6" s="22">
        <f t="shared" si="14"/>
        <v>0.57999999999999996</v>
      </c>
      <c r="EJ6" s="22">
        <f t="shared" si="14"/>
        <v>0.54</v>
      </c>
      <c r="EK6" s="22">
        <f t="shared" si="14"/>
        <v>0.56999999999999995</v>
      </c>
      <c r="EL6" s="22">
        <f t="shared" si="14"/>
        <v>0.52</v>
      </c>
      <c r="EM6" s="22">
        <f t="shared" si="14"/>
        <v>0.48</v>
      </c>
      <c r="EN6" s="21" t="str">
        <f>IF(EN7="","",IF(EN7="-","【-】","【"&amp;SUBSTITUTE(TEXT(EN7,"#,##0.00"),"-","△")&amp;"】"))</f>
        <v>【0.67】</v>
      </c>
    </row>
    <row r="7" spans="1:144" s="23" customFormat="1" x14ac:dyDescent="0.15">
      <c r="A7" s="15"/>
      <c r="B7" s="24">
        <v>2022</v>
      </c>
      <c r="C7" s="24">
        <v>442119</v>
      </c>
      <c r="D7" s="24">
        <v>46</v>
      </c>
      <c r="E7" s="24">
        <v>1</v>
      </c>
      <c r="F7" s="24">
        <v>0</v>
      </c>
      <c r="G7" s="24">
        <v>1</v>
      </c>
      <c r="H7" s="24" t="s">
        <v>93</v>
      </c>
      <c r="I7" s="24" t="s">
        <v>94</v>
      </c>
      <c r="J7" s="24" t="s">
        <v>95</v>
      </c>
      <c r="K7" s="24" t="s">
        <v>96</v>
      </c>
      <c r="L7" s="24" t="s">
        <v>97</v>
      </c>
      <c r="M7" s="24" t="s">
        <v>98</v>
      </c>
      <c r="N7" s="25" t="s">
        <v>99</v>
      </c>
      <c r="O7" s="25">
        <v>62.2</v>
      </c>
      <c r="P7" s="25">
        <v>71.92</v>
      </c>
      <c r="Q7" s="25">
        <v>3180</v>
      </c>
      <c r="R7" s="25">
        <v>53395</v>
      </c>
      <c r="S7" s="25">
        <v>439.05</v>
      </c>
      <c r="T7" s="25">
        <v>121.61</v>
      </c>
      <c r="U7" s="25">
        <v>38137</v>
      </c>
      <c r="V7" s="25">
        <v>145</v>
      </c>
      <c r="W7" s="25">
        <v>263.01</v>
      </c>
      <c r="X7" s="25">
        <v>101.91</v>
      </c>
      <c r="Y7" s="25">
        <v>100.83</v>
      </c>
      <c r="Z7" s="25">
        <v>100.77</v>
      </c>
      <c r="AA7" s="25">
        <v>101.46</v>
      </c>
      <c r="AB7" s="25">
        <v>102.24</v>
      </c>
      <c r="AC7" s="25">
        <v>110.66</v>
      </c>
      <c r="AD7" s="25">
        <v>109.01</v>
      </c>
      <c r="AE7" s="25">
        <v>108.83</v>
      </c>
      <c r="AF7" s="25">
        <v>109.23</v>
      </c>
      <c r="AG7" s="25">
        <v>108.04</v>
      </c>
      <c r="AH7" s="25">
        <v>108.7</v>
      </c>
      <c r="AI7" s="25">
        <v>0</v>
      </c>
      <c r="AJ7" s="25">
        <v>0</v>
      </c>
      <c r="AK7" s="25">
        <v>0</v>
      </c>
      <c r="AL7" s="25">
        <v>0</v>
      </c>
      <c r="AM7" s="25">
        <v>0</v>
      </c>
      <c r="AN7" s="25">
        <v>2.74</v>
      </c>
      <c r="AO7" s="25">
        <v>3.7</v>
      </c>
      <c r="AP7" s="25">
        <v>4.34</v>
      </c>
      <c r="AQ7" s="25">
        <v>4.6900000000000004</v>
      </c>
      <c r="AR7" s="25">
        <v>4.72</v>
      </c>
      <c r="AS7" s="25">
        <v>1.34</v>
      </c>
      <c r="AT7" s="25">
        <v>508.17</v>
      </c>
      <c r="AU7" s="25">
        <v>450.08</v>
      </c>
      <c r="AV7" s="25">
        <v>401.27</v>
      </c>
      <c r="AW7" s="25">
        <v>364.69</v>
      </c>
      <c r="AX7" s="25">
        <v>414.75</v>
      </c>
      <c r="AY7" s="25">
        <v>366.03</v>
      </c>
      <c r="AZ7" s="25">
        <v>365.18</v>
      </c>
      <c r="BA7" s="25">
        <v>327.77</v>
      </c>
      <c r="BB7" s="25">
        <v>338.02</v>
      </c>
      <c r="BC7" s="25">
        <v>345.94</v>
      </c>
      <c r="BD7" s="25">
        <v>252.29</v>
      </c>
      <c r="BE7" s="25">
        <v>678.75</v>
      </c>
      <c r="BF7" s="25">
        <v>658.4</v>
      </c>
      <c r="BG7" s="25">
        <v>744.55</v>
      </c>
      <c r="BH7" s="25">
        <v>639.87</v>
      </c>
      <c r="BI7" s="25">
        <v>715.96</v>
      </c>
      <c r="BJ7" s="25">
        <v>370.12</v>
      </c>
      <c r="BK7" s="25">
        <v>371.65</v>
      </c>
      <c r="BL7" s="25">
        <v>397.1</v>
      </c>
      <c r="BM7" s="25">
        <v>379.91</v>
      </c>
      <c r="BN7" s="25">
        <v>386.61</v>
      </c>
      <c r="BO7" s="25">
        <v>268.07</v>
      </c>
      <c r="BP7" s="25">
        <v>79.150000000000006</v>
      </c>
      <c r="BQ7" s="25">
        <v>79.52</v>
      </c>
      <c r="BR7" s="25">
        <v>68.900000000000006</v>
      </c>
      <c r="BS7" s="25">
        <v>80.03</v>
      </c>
      <c r="BT7" s="25">
        <v>69.52</v>
      </c>
      <c r="BU7" s="25">
        <v>100.42</v>
      </c>
      <c r="BV7" s="25">
        <v>98.77</v>
      </c>
      <c r="BW7" s="25">
        <v>95.79</v>
      </c>
      <c r="BX7" s="25">
        <v>98.3</v>
      </c>
      <c r="BY7" s="25">
        <v>93.82</v>
      </c>
      <c r="BZ7" s="25">
        <v>97.47</v>
      </c>
      <c r="CA7" s="25">
        <v>196.63</v>
      </c>
      <c r="CB7" s="25">
        <v>197.67</v>
      </c>
      <c r="CC7" s="25">
        <v>197.97</v>
      </c>
      <c r="CD7" s="25">
        <v>196.44</v>
      </c>
      <c r="CE7" s="25">
        <v>195.95</v>
      </c>
      <c r="CF7" s="25">
        <v>171.67</v>
      </c>
      <c r="CG7" s="25">
        <v>173.67</v>
      </c>
      <c r="CH7" s="25">
        <v>171.13</v>
      </c>
      <c r="CI7" s="25">
        <v>173.7</v>
      </c>
      <c r="CJ7" s="25">
        <v>178.94</v>
      </c>
      <c r="CK7" s="25">
        <v>174.75</v>
      </c>
      <c r="CL7" s="25">
        <v>68.069999999999993</v>
      </c>
      <c r="CM7" s="25">
        <v>67.849999999999994</v>
      </c>
      <c r="CN7" s="25">
        <v>69.319999999999993</v>
      </c>
      <c r="CO7" s="25">
        <v>68.98</v>
      </c>
      <c r="CP7" s="25">
        <v>69.760000000000005</v>
      </c>
      <c r="CQ7" s="25">
        <v>59.74</v>
      </c>
      <c r="CR7" s="25">
        <v>59.67</v>
      </c>
      <c r="CS7" s="25">
        <v>60.12</v>
      </c>
      <c r="CT7" s="25">
        <v>60.34</v>
      </c>
      <c r="CU7" s="25">
        <v>59.54</v>
      </c>
      <c r="CV7" s="25">
        <v>59.97</v>
      </c>
      <c r="CW7" s="25">
        <v>80.66</v>
      </c>
      <c r="CX7" s="25">
        <v>79.650000000000006</v>
      </c>
      <c r="CY7" s="25">
        <v>79.430000000000007</v>
      </c>
      <c r="CZ7" s="25">
        <v>79.069999999999993</v>
      </c>
      <c r="DA7" s="25">
        <v>79.14</v>
      </c>
      <c r="DB7" s="25">
        <v>84.8</v>
      </c>
      <c r="DC7" s="25">
        <v>84.6</v>
      </c>
      <c r="DD7" s="25">
        <v>84.24</v>
      </c>
      <c r="DE7" s="25">
        <v>84.19</v>
      </c>
      <c r="DF7" s="25">
        <v>83.93</v>
      </c>
      <c r="DG7" s="25">
        <v>89.76</v>
      </c>
      <c r="DH7" s="25">
        <v>37.950000000000003</v>
      </c>
      <c r="DI7" s="25">
        <v>39.99</v>
      </c>
      <c r="DJ7" s="25">
        <v>41.6</v>
      </c>
      <c r="DK7" s="25">
        <v>43.42</v>
      </c>
      <c r="DL7" s="25">
        <v>45.14</v>
      </c>
      <c r="DM7" s="25">
        <v>47.66</v>
      </c>
      <c r="DN7" s="25">
        <v>48.17</v>
      </c>
      <c r="DO7" s="25">
        <v>48.83</v>
      </c>
      <c r="DP7" s="25">
        <v>49.96</v>
      </c>
      <c r="DQ7" s="25">
        <v>50.82</v>
      </c>
      <c r="DR7" s="25">
        <v>51.51</v>
      </c>
      <c r="DS7" s="25">
        <v>30.66</v>
      </c>
      <c r="DT7" s="25">
        <v>35.159999999999997</v>
      </c>
      <c r="DU7" s="25">
        <v>34.799999999999997</v>
      </c>
      <c r="DV7" s="25">
        <v>34.74</v>
      </c>
      <c r="DW7" s="25">
        <v>39.85</v>
      </c>
      <c r="DX7" s="25">
        <v>15.1</v>
      </c>
      <c r="DY7" s="25">
        <v>17.12</v>
      </c>
      <c r="DZ7" s="25">
        <v>18.18</v>
      </c>
      <c r="EA7" s="25">
        <v>19.32</v>
      </c>
      <c r="EB7" s="25">
        <v>21.16</v>
      </c>
      <c r="EC7" s="25">
        <v>23.75</v>
      </c>
      <c r="ED7" s="25">
        <v>0.75</v>
      </c>
      <c r="EE7" s="25">
        <v>0.8</v>
      </c>
      <c r="EF7" s="25">
        <v>0.22</v>
      </c>
      <c r="EG7" s="25">
        <v>0.15</v>
      </c>
      <c r="EH7" s="25">
        <v>0.4</v>
      </c>
      <c r="EI7" s="25">
        <v>0.57999999999999996</v>
      </c>
      <c r="EJ7" s="25">
        <v>0.54</v>
      </c>
      <c r="EK7" s="25">
        <v>0.56999999999999995</v>
      </c>
      <c r="EL7" s="25">
        <v>0.52</v>
      </c>
      <c r="EM7" s="25">
        <v>0.48</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oitapref</cp:lastModifiedBy>
  <cp:lastPrinted>2024-01-30T06:37:31Z</cp:lastPrinted>
  <dcterms:created xsi:type="dcterms:W3CDTF">2023-12-05T01:02:16Z</dcterms:created>
  <dcterms:modified xsi:type="dcterms:W3CDTF">2024-02-26T04:16:34Z</dcterms:modified>
  <cp:category/>
</cp:coreProperties>
</file>