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1 宇佐市\"/>
    </mc:Choice>
  </mc:AlternateContent>
  <workbookProtection workbookAlgorithmName="SHA-512" workbookHashValue="V4or+XH3SKfGP7C2FXDS9FA1eexEw9hA+2kDKyEo11QJJTObLX6Xox728pmyElAdnMUERxRClFevkJf8BY3+Jg==" workbookSaltValue="B9mnF4mqw0IO4GMGmfupnw==" workbookSpinCount="100000" lockStructure="1"/>
  <bookViews>
    <workbookView xWindow="1365" yWindow="-105" windowWidth="23250" windowHeight="127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W10" i="4"/>
  <c r="P10" i="4"/>
  <c r="B10" i="4"/>
  <c r="BB8" i="4"/>
  <c r="AT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<sst xmlns="http://schemas.openxmlformats.org/spreadsheetml/2006/main" count="228" uniqueCount="114">
  <si>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</si>
  <si>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</si>
  <si>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</si>
  <si>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</si>
  <si>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</si>
  <si>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</si>
  <si>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</si>
  <si>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</si>
  <si>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</si>
  <si>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</si>
  <si>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</si>
  <si>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</si>
  <si>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</si>
  <si>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</si>
  <si>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</si>
  <si>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</si>
  <si>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</si>
  <si>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</si>
  <si>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</si>
  <si>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</si>
  <si>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</si>
  <si>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</si>
  <si>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</si>
  <si>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</si>
  <si>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</si>
  <si>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</si>
  <si>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</si>
  <si>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</si>
  <si>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</si>
  <si>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</si>
  <si>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</si>
  <si>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</si>
  <si>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</si>
  <si>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</si>
  <si>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</si>
  <si>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</si>
  <si>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</si>
  <si>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</si>
  <si>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</si>
  <si>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</si>
  <si>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</si>
  <si>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</si>
  <si>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</si>
  <si>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</si>
  <si>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</si>
  <si>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</si>
  <si>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</si>
  <si>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</si>
  <si>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</si>
  <si>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</si>
  <si>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</si>
  <si>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</si>
  <si>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</si>
  <si>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</si>
  <si>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</si>
  <si>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</si>
  <si>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</si>
  <si>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</si>
  <si>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</si>
  <si>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</si>
  <si>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</si>
  <si>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</si>
  <si>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</si>
  <si>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</si>
  <si>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</si>
  <si>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</si>
  <si>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</si>
  <si>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</si>
  <si>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</si>
  <si>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</si>
  <si>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</si>
  <si>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</si>
  <si>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</si>
  <si>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</si>
  <si>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</si>
  <si>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</si>
  <si>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</si>
  <si>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</si>
  <si>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</si>
  <si>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</si>
  <si>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</si>
  <si>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</si>
  <si>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</si>
  <si>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</si>
  <si>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</si>
  <si>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</si>
  <si>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</si>
  <si>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</si>
  <si>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</si>
  <si>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</si>
  <si>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</si>
  <si>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</si>
  <si>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</si>
  <si>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</si>
  <si>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</si>
  <si>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</si>
  <si>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</si>
  <si>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</si>
  <si>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</si>
  <si>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</si>
  <si>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</si>
  <si>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</si>
  <si>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</si>
  <si>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</si>
  <si>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</si>
  <si>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</si>
  <si>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</si>
  <si>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</si>
  <si>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</si>
  <si>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</si>
  <si>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</si>
  <si>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平成29年度に、簡易水道事業の統合があった。それに伴って各種数値がH28当時と比較して悪化した状態となっている。
　今後経営戦略を通じて包括的な分析と対策を策定していく予定である。令和２年度末策定の経営戦略は今後段階定期に見直し、更新していく。また、アセットマネジメントの実施や各種計画の策定にも同時進行で取り組んでいく。
　施設の老朽化や人口減少等に加え、近年は物価・人件費高騰など、水道事業として対処すべき問題は多々あることから、様々な観点から調査研究を行い、将来へ向けて取り組んでいきたい。</t>
    <rPh sb="38" eb="40">
      <t>トウジ</t>
    </rPh>
    <rPh sb="41" eb="43">
      <t>ヒカク</t>
    </rPh>
    <rPh sb="49" eb="51">
      <t>ジョウタイ</t>
    </rPh>
    <rPh sb="80" eb="82">
      <t>サクテイ</t>
    </rPh>
    <rPh sb="86" eb="88">
      <t>ヨテイ</t>
    </rPh>
    <rPh sb="92" eb="94">
      <t>レイワ</t>
    </rPh>
    <rPh sb="95" eb="97">
      <t>ネンド</t>
    </rPh>
    <rPh sb="97" eb="98">
      <t>マツ</t>
    </rPh>
    <rPh sb="98" eb="100">
      <t>サクテイ</t>
    </rPh>
    <rPh sb="106" eb="108">
      <t>コンゴ</t>
    </rPh>
    <rPh sb="108" eb="110">
      <t>ダンカイ</t>
    </rPh>
    <rPh sb="110" eb="112">
      <t>テイキ</t>
    </rPh>
    <rPh sb="113" eb="115">
      <t>ミナオ</t>
    </rPh>
    <rPh sb="117" eb="119">
      <t>コウシン</t>
    </rPh>
    <rPh sb="178" eb="179">
      <t>クワ</t>
    </rPh>
    <rPh sb="181" eb="183">
      <t>キンネン</t>
    </rPh>
    <phoneticPr fontId="4"/>
  </si>
  <si>
    <t xml:space="preserve">①『有形固定資産減価償却率』
　類似団体平均値に比べて低く推移しており、更新需要は比較的低いといえる。ただし、年々管路等の老朽化も進むことから、今後は施設の長寿命化に取組む等、適正な更新・改修を検討していく。
</t>
    <rPh sb="2" eb="4">
      <t>ユウケイ</t>
    </rPh>
    <rPh sb="4" eb="6">
      <t>コテイ</t>
    </rPh>
    <rPh sb="6" eb="8">
      <t>シサン</t>
    </rPh>
    <rPh sb="8" eb="10">
      <t>ゲンカ</t>
    </rPh>
    <rPh sb="10" eb="12">
      <t>ショウキャク</t>
    </rPh>
    <rPh sb="12" eb="13">
      <t>リツ</t>
    </rPh>
    <rPh sb="16" eb="18">
      <t>ルイジ</t>
    </rPh>
    <rPh sb="18" eb="20">
      <t>ダンタイ</t>
    </rPh>
    <rPh sb="20" eb="22">
      <t>ヘイキン</t>
    </rPh>
    <rPh sb="22" eb="23">
      <t>チ</t>
    </rPh>
    <rPh sb="24" eb="25">
      <t>クラ</t>
    </rPh>
    <rPh sb="27" eb="28">
      <t>ヒク</t>
    </rPh>
    <rPh sb="29" eb="31">
      <t>スイイ</t>
    </rPh>
    <rPh sb="36" eb="40">
      <t>コウシンジュヨウ</t>
    </rPh>
    <rPh sb="41" eb="44">
      <t>ヒカクテキ</t>
    </rPh>
    <rPh sb="44" eb="45">
      <t>ヒク</t>
    </rPh>
    <rPh sb="55" eb="57">
      <t>ネンネン</t>
    </rPh>
    <rPh sb="57" eb="59">
      <t>カンロ</t>
    </rPh>
    <rPh sb="59" eb="60">
      <t>トウ</t>
    </rPh>
    <rPh sb="61" eb="64">
      <t>ロウキュウカ</t>
    </rPh>
    <rPh sb="65" eb="66">
      <t>スス</t>
    </rPh>
    <rPh sb="72" eb="74">
      <t>コンゴ</t>
    </rPh>
    <rPh sb="75" eb="77">
      <t>シセツ</t>
    </rPh>
    <rPh sb="78" eb="82">
      <t>チョウジュミョウカ</t>
    </rPh>
    <rPh sb="83" eb="85">
      <t>トリク</t>
    </rPh>
    <rPh sb="86" eb="87">
      <t>トウ</t>
    </rPh>
    <rPh sb="88" eb="90">
      <t>テキセイ</t>
    </rPh>
    <rPh sb="91" eb="93">
      <t>コウシン</t>
    </rPh>
    <rPh sb="94" eb="96">
      <t>カイシュウ</t>
    </rPh>
    <rPh sb="97" eb="99">
      <t>ケントウ</t>
    </rPh>
    <phoneticPr fontId="4"/>
  </si>
  <si>
    <r>
      <t>①『経常収支比率』
  例年の平均値が100％を超えており、比較的健全な経営が出来ていると認識している。
③『流動比率』
　保有現金が多いため、類似団体と比して流動比率が高い。今後も同傾向を確保できるよう、取り組んでいく。</t>
    </r>
    <r>
      <rPr>
        <sz val="11"/>
        <rFont val="ＭＳ ゴシック"/>
        <family val="3"/>
        <charset val="128"/>
      </rPr>
      <t xml:space="preserve">
④『企業債残高対給水収益比率』
　H29年度に簡易水道事業と統合して大幅に増加した企業債残高の償還は順調に進んでいる。
⑤『料金回収率』
　昨今の物価高騰とR4にコロナ対策の基本料減免実施で、前年に比較して低下した。物価等の動向を注視し、適正な料金設定の在り方も含めて、今後、様々な観点から検討を行いたい。
⑥『給水原価』
　費用圧縮を目指し、効率化</t>
    </r>
    <r>
      <rPr>
        <sz val="11"/>
        <color theme="1"/>
        <rFont val="ＭＳ ゴシック"/>
        <family val="3"/>
        <charset val="128"/>
      </rPr>
      <t>を目指して早期の検討を行いたい。
⑦『施設利用率』
　類似団体と比して高い水準で推移しており、効率的に運用されていると言える。
⑧『有収率』
　特に周辺部の旧簡易水道における漏水等の発生が原因であると思われ、継続的な修繕,改善を目指す。R5に実施している衛星漏水調査を活用し漏水防止に努める。老朽管路の修繕実施により有収率の改善を目指す。</t>
    </r>
    <rPh sb="30" eb="33">
      <t>ヒカクテキ</t>
    </rPh>
    <rPh sb="132" eb="134">
      <t>ネンド</t>
    </rPh>
    <rPh sb="135" eb="137">
      <t>カンイ</t>
    </rPh>
    <rPh sb="137" eb="139">
      <t>スイドウ</t>
    </rPh>
    <rPh sb="139" eb="141">
      <t>ジギョウ</t>
    </rPh>
    <rPh sb="142" eb="144">
      <t>トウゴウ</t>
    </rPh>
    <rPh sb="146" eb="148">
      <t>オオハバ</t>
    </rPh>
    <rPh sb="149" eb="151">
      <t>ゾウカ</t>
    </rPh>
    <rPh sb="153" eb="155">
      <t>キギョウ</t>
    </rPh>
    <rPh sb="155" eb="156">
      <t>サイ</t>
    </rPh>
    <rPh sb="156" eb="158">
      <t>ザンダカ</t>
    </rPh>
    <rPh sb="159" eb="161">
      <t>ショウカン</t>
    </rPh>
    <rPh sb="162" eb="164">
      <t>ジュンチョウ</t>
    </rPh>
    <rPh sb="165" eb="166">
      <t>スス</t>
    </rPh>
    <rPh sb="196" eb="198">
      <t>タイサク</t>
    </rPh>
    <rPh sb="199" eb="202">
      <t>キホンリョウ</t>
    </rPh>
    <rPh sb="202" eb="204">
      <t>ゲンメン</t>
    </rPh>
    <rPh sb="204" eb="206">
      <t>ジッシ</t>
    </rPh>
    <rPh sb="208" eb="210">
      <t>ゼンネン</t>
    </rPh>
    <rPh sb="211" eb="213">
      <t>ヒカク</t>
    </rPh>
    <rPh sb="215" eb="217">
      <t>テイカ</t>
    </rPh>
    <rPh sb="220" eb="223">
      <t>ブッカトウ</t>
    </rPh>
    <rPh sb="224" eb="226">
      <t>ドウコウ</t>
    </rPh>
    <rPh sb="227" eb="229">
      <t>チュウシ</t>
    </rPh>
    <rPh sb="397" eb="399">
      <t>カイゼン</t>
    </rPh>
    <rPh sb="400" eb="402">
      <t>メザ</t>
    </rPh>
    <rPh sb="408" eb="410">
      <t>ジッシ</t>
    </rPh>
    <rPh sb="414" eb="420">
      <t>エイセイロウスイチョウサ</t>
    </rPh>
    <rPh sb="421" eb="423">
      <t>カツヨウ</t>
    </rPh>
    <rPh sb="424" eb="428">
      <t>ロウスイボウシ</t>
    </rPh>
    <rPh sb="429" eb="430">
      <t>ツト</t>
    </rPh>
    <rPh sb="434" eb="436">
      <t>カンロ</t>
    </rPh>
    <rPh sb="437" eb="439">
      <t>シュウゼン</t>
    </rPh>
    <rPh sb="439" eb="441">
      <t>ジッシ</t>
    </rPh>
    <rPh sb="444" eb="447">
      <t>ユウシュウリツ</t>
    </rPh>
    <rPh sb="448" eb="450">
      <t>カイゼン</t>
    </rPh>
    <rPh sb="451" eb="45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</si>
</sst>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0.75</c:v>
                </c:pt>
                <c:pt idx="1">
                  <c:v>0.8</c:v>
                </c:pt>
                <c:pt idx="2">
                  <c:v>0.22</c:v>
                </c:pt>
                <c:pt idx="3">
                  <c:v>0.15</c:v>
                </c:pt>
                <c:pt idx="4">
                  <c:v>0.4</c:v>
                </c:pt>
              </c:numCache>
            </c:numRef>
          </c:val>
          <c:extLst>
            <c:ext xmlns:c16="http://schemas.microsoft.com/office/drawing/2014/chart" uri="{C3380CC4-5D6E-409C-BE32-E72D297353CC}">
              <c16:uniqueId val="{00000000-BE39-40F0-8313-4BFB7FEC7D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E39-40F0-8313-4BFB7FEC7D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68.069999999999993</c:v>
                </c:pt>
                <c:pt idx="1">
                  <c:v>67.849999999999994</c:v>
                </c:pt>
                <c:pt idx="2">
                  <c:v>69.319999999999993</c:v>
                </c:pt>
                <c:pt idx="3">
                  <c:v>68.98</c:v>
                </c:pt>
                <c:pt idx="4">
                  <c:v>69.760000000000005</c:v>
                </c:pt>
              </c:numCache>
            </c:numRef>
          </c:val>
          <c:extLst>
            <c:ext xmlns:c16="http://schemas.microsoft.com/office/drawing/2014/chart" uri="{C3380CC4-5D6E-409C-BE32-E72D297353CC}">
              <c16:uniqueId val="{00000000-6302-4146-816C-51A5993E8C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6302-4146-816C-51A5993E8C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80.66</c:v>
                </c:pt>
                <c:pt idx="1">
                  <c:v>79.650000000000006</c:v>
                </c:pt>
                <c:pt idx="2">
                  <c:v>79.430000000000007</c:v>
                </c:pt>
                <c:pt idx="3">
                  <c:v>79.069999999999993</c:v>
                </c:pt>
                <c:pt idx="4">
                  <c:v>79.14</c:v>
                </c:pt>
              </c:numCache>
            </c:numRef>
          </c:val>
          <c:extLst>
            <c:ext xmlns:c16="http://schemas.microsoft.com/office/drawing/2014/chart" uri="{C3380CC4-5D6E-409C-BE32-E72D297353CC}">
              <c16:uniqueId val="{00000000-89FA-4C1B-88B0-4ED543EC80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89FA-4C1B-88B0-4ED543EC80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101.91</c:v>
                </c:pt>
                <c:pt idx="1">
                  <c:v>100.83</c:v>
                </c:pt>
                <c:pt idx="2">
                  <c:v>100.77</c:v>
                </c:pt>
                <c:pt idx="3">
                  <c:v>101.46</c:v>
                </c:pt>
                <c:pt idx="4">
                  <c:v>102.24</c:v>
                </c:pt>
              </c:numCache>
            </c:numRef>
          </c:val>
          <c:extLst>
            <c:ext xmlns:c16="http://schemas.microsoft.com/office/drawing/2014/chart" uri="{C3380CC4-5D6E-409C-BE32-E72D297353CC}">
              <c16:uniqueId val="{00000000-9CE3-4A28-ACD6-E0EFD2DB61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9CE3-4A28-ACD6-E0EFD2DB61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37.950000000000003</c:v>
                </c:pt>
                <c:pt idx="1">
                  <c:v>39.99</c:v>
                </c:pt>
                <c:pt idx="2">
                  <c:v>41.6</c:v>
                </c:pt>
                <c:pt idx="3">
                  <c:v>43.42</c:v>
                </c:pt>
                <c:pt idx="4">
                  <c:v>45.14</c:v>
                </c:pt>
              </c:numCache>
            </c:numRef>
          </c:val>
          <c:extLst>
            <c:ext xmlns:c16="http://schemas.microsoft.com/office/drawing/2014/chart" uri="{C3380CC4-5D6E-409C-BE32-E72D297353CC}">
              <c16:uniqueId val="{00000000-6582-40AD-9E24-FCB59FB653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6582-40AD-9E24-FCB59FB653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30.66</c:v>
                </c:pt>
                <c:pt idx="1">
                  <c:v>35.159999999999997</c:v>
                </c:pt>
                <c:pt idx="2">
                  <c:v>34.799999999999997</c:v>
                </c:pt>
                <c:pt idx="3">
                  <c:v>34.74</c:v>
                </c:pt>
                <c:pt idx="4">
                  <c:v>39.85</c:v>
                </c:pt>
              </c:numCache>
            </c:numRef>
          </c:val>
          <c:extLst>
            <c:ext xmlns:c16="http://schemas.microsoft.com/office/drawing/2014/chart" uri="{C3380CC4-5D6E-409C-BE32-E72D297353CC}">
              <c16:uniqueId val="{00000000-1CF6-4482-975E-8181F8AD8A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1CF6-4482-975E-8181F8AD8A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E9-47FC-9972-E318D269A6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EBE9-47FC-9972-E318D269A6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508.17</c:v>
                </c:pt>
                <c:pt idx="1">
                  <c:v>450.08</c:v>
                </c:pt>
                <c:pt idx="2">
                  <c:v>401.27</c:v>
                </c:pt>
                <c:pt idx="3">
                  <c:v>364.69</c:v>
                </c:pt>
                <c:pt idx="4">
                  <c:v>414.75</c:v>
                </c:pt>
              </c:numCache>
            </c:numRef>
          </c:val>
          <c:extLst>
            <c:ext xmlns:c16="http://schemas.microsoft.com/office/drawing/2014/chart" uri="{C3380CC4-5D6E-409C-BE32-E72D297353CC}">
              <c16:uniqueId val="{00000000-1D67-4FF4-AD83-1CBC537EB7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1D67-4FF4-AD83-1CBC537EB7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678.75</c:v>
                </c:pt>
                <c:pt idx="1">
                  <c:v>658.4</c:v>
                </c:pt>
                <c:pt idx="2">
                  <c:v>744.55</c:v>
                </c:pt>
                <c:pt idx="3">
                  <c:v>639.87</c:v>
                </c:pt>
                <c:pt idx="4">
                  <c:v>715.96</c:v>
                </c:pt>
              </c:numCache>
            </c:numRef>
          </c:val>
          <c:extLst>
            <c:ext xmlns:c16="http://schemas.microsoft.com/office/drawing/2014/chart" uri="{C3380CC4-5D6E-409C-BE32-E72D297353CC}">
              <c16:uniqueId val="{00000000-B7EC-47A5-9D34-8F63456CED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B7EC-47A5-9D34-8F63456CED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79.150000000000006</c:v>
                </c:pt>
                <c:pt idx="1">
                  <c:v>79.52</c:v>
                </c:pt>
                <c:pt idx="2">
                  <c:v>68.900000000000006</c:v>
                </c:pt>
                <c:pt idx="3">
                  <c:v>80.03</c:v>
                </c:pt>
                <c:pt idx="4">
                  <c:v>69.52</c:v>
                </c:pt>
              </c:numCache>
            </c:numRef>
          </c:val>
          <c:extLst>
            <c:ext xmlns:c16="http://schemas.microsoft.com/office/drawing/2014/chart" uri="{C3380CC4-5D6E-409C-BE32-E72D297353CC}">
              <c16:uniqueId val="{00000000-B709-4685-ABB6-2003A23FD5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B709-4685-ABB6-2003A23FD5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196.63</c:v>
                </c:pt>
                <c:pt idx="1">
                  <c:v>197.67</c:v>
                </c:pt>
                <c:pt idx="2">
                  <c:v>197.97</c:v>
                </c:pt>
                <c:pt idx="3">
                  <c:v>196.44</c:v>
                </c:pt>
                <c:pt idx="4">
                  <c:v>195.95</c:v>
                </c:pt>
              </c:numCache>
            </c:numRef>
          </c:val>
          <c:extLst>
            <c:ext xmlns:c16="http://schemas.microsoft.com/office/drawing/2014/chart" uri="{C3380CC4-5D6E-409C-BE32-E72D297353CC}">
              <c16:uniqueId val="{00000000-D33D-4A2E-8B25-5FE2D60BC4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33D-4A2E-8B25-5FE2D60BC4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宇佐市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53395</v>
      </c>
      <c r="AM8" s="66"/>
      <c r="AN8" s="66"/>
      <c r="AO8" s="66"/>
      <c r="AP8" s="66"/>
      <c r="AQ8" s="66"/>
      <c r="AR8" s="66"/>
      <c r="AS8" s="66"/>
      <c r="AT8" s="37">
        <f>データ!$S$6</f>
        <v>439.05</v>
      </c>
      <c r="AU8" s="38"/>
      <c r="AV8" s="38"/>
      <c r="AW8" s="38"/>
      <c r="AX8" s="38"/>
      <c r="AY8" s="38"/>
      <c r="AZ8" s="38"/>
      <c r="BA8" s="38"/>
      <c r="BB8" s="55">
        <f>データ!$T$6</f>
        <v>121.61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62.2</v>
      </c>
      <c r="J10" s="38"/>
      <c r="K10" s="38"/>
      <c r="L10" s="38"/>
      <c r="M10" s="38"/>
      <c r="N10" s="38"/>
      <c r="O10" s="65"/>
      <c r="P10" s="55">
        <f>データ!$P$6</f>
        <v>71.92</v>
      </c>
      <c r="Q10" s="55"/>
      <c r="R10" s="55"/>
      <c r="S10" s="55"/>
      <c r="T10" s="55"/>
      <c r="U10" s="55"/>
      <c r="V10" s="55"/>
      <c r="W10" s="66">
        <f>データ!$Q$6</f>
        <v>3180</v>
      </c>
      <c r="X10" s="66"/>
      <c r="Y10" s="66"/>
      <c r="Z10" s="66"/>
      <c r="AA10" s="66"/>
      <c r="AB10" s="66"/>
      <c r="AC10" s="66"/>
      <c r="AD10" s="2"/>
      <c r="AE10" s="2"/>
      <c r="AF10" s="2"/>
      <c r="AG10" s="2"/>
      <c r="AH10" s="2"/>
      <c r="AI10" s="2"/>
      <c r="AJ10" s="2"/>
      <c r="AK10" s="2"/>
      <c r="AL10" s="66">
        <f>データ!$U$6</f>
        <v>38137</v>
      </c>
      <c r="AM10" s="66"/>
      <c r="AN10" s="66"/>
      <c r="AO10" s="66"/>
      <c r="AP10" s="66"/>
      <c r="AQ10" s="66"/>
      <c r="AR10" s="66"/>
      <c r="AS10" s="66"/>
      <c r="AT10" s="37">
        <f>データ!$V$6</f>
        <v>145</v>
      </c>
      <c r="AU10" s="38"/>
      <c r="AV10" s="38"/>
      <c r="AW10" s="38"/>
      <c r="AX10" s="38"/>
      <c r="AY10" s="38"/>
      <c r="AZ10" s="38"/>
      <c r="BA10" s="38"/>
      <c r="BB10" s="55">
        <f>データ!$W$6</f>
        <v>263.01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9"/>
      <c r="BM60" s="40"/>
      <c r="BN60" s="40"/>
      <c r="BO60" s="40"/>
      <c r="BP60" s="40"/>
      <c r="BQ60" s="40"/>
      <c r="BR60" s="40"/>
      <c r="BS60" s="40"/>
      <c r="BT60" s="40"/>
      <c r="BU60" s="40"/>
      <c r="BV60" s="40"/>
      <c r="BW60" s="40"/>
      <c r="BX60" s="40"/>
      <c r="BY60" s="40"/>
      <c r="BZ60" s="41"/>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OCHVXTG+cS1d86BSkIUblpiETsU4lheOYJ0fmY8xC6Dx7w1zCoZKSZ3UyXHCUixIF+OYTNCVsvBZY4QZg1SnA==" saltValue="9GmBp/iTpeOuQ9TcygZb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442119</v>
      </c>
      <c r="D6" s="20">
        <f t="shared" si="3"/>
        <v>46</v>
      </c>
      <c r="E6" s="20">
        <f t="shared" si="3"/>
        <v>1</v>
      </c>
      <c r="F6" s="20">
        <f t="shared" si="3"/>
        <v>0</v>
      </c>
      <c r="G6" s="20">
        <f t="shared" si="3"/>
        <v>1</v>
      </c>
      <c r="H6" s="20" t="str">
        <f t="shared" si="3"/>
        <v>大分県　宇佐市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62.2</v>
      </c>
      <c r="P6" s="21">
        <f t="shared" si="3"/>
        <v>71.92</v>
      </c>
      <c r="Q6" s="21">
        <f t="shared" si="3"/>
        <v>3180</v>
      </c>
      <c r="R6" s="21">
        <f t="shared" si="3"/>
        <v>53395</v>
      </c>
      <c r="S6" s="21">
        <f t="shared" si="3"/>
        <v>439.05</v>
      </c>
      <c r="T6" s="21">
        <f t="shared" si="3"/>
        <v>121.61</v>
      </c>
      <c r="U6" s="21">
        <f t="shared" si="3"/>
        <v>38137</v>
      </c>
      <c r="V6" s="21">
        <f t="shared" si="3"/>
        <v>145</v>
      </c>
      <c r="W6" s="21">
        <f t="shared" si="3"/>
        <v>263.01</v>
      </c>
      <c r="X6" s="22">
        <f>IF(X7="",NA(),X7)</f>
        <v>101.91</v>
      </c>
      <c r="Y6" s="22">
        <f t="shared" ref="Y6:AG6" si="4">IF(Y7="",NA(),Y7)</f>
        <v>100.83</v>
      </c>
      <c r="Z6" s="22">
        <f t="shared" si="4"/>
        <v>100.77</v>
      </c>
      <c r="AA6" s="22">
        <f t="shared" si="4"/>
        <v>101.46</v>
      </c>
      <c r="AB6" s="22">
        <f t="shared" si="4"/>
        <v>102.24</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508.17</v>
      </c>
      <c r="AU6" s="22">
        <f t="shared" ref="AU6:BC6" si="6">IF(AU7="",NA(),AU7)</f>
        <v>450.08</v>
      </c>
      <c r="AV6" s="22">
        <f t="shared" si="6"/>
        <v>401.27</v>
      </c>
      <c r="AW6" s="22">
        <f t="shared" si="6"/>
        <v>364.69</v>
      </c>
      <c r="AX6" s="22">
        <f t="shared" si="6"/>
        <v>414.75</v>
      </c>
      <c r="AY6" s="22">
        <f t="shared" si="6"/>
        <v>366.03</v>
      </c>
      <c r="AZ6" s="22">
        <f t="shared" si="6"/>
        <v>365.18</v>
      </c>
      <c r="BA6" s="22">
        <f t="shared" si="6"/>
        <v>327.77</v>
      </c>
      <c r="BB6" s="22">
        <f t="shared" si="6"/>
        <v>338.02</v>
      </c>
      <c r="BC6" s="22">
        <f t="shared" si="6"/>
        <v>345.94</v>
      </c>
      <c r="BD6" s="21" t="str">
        <f>IF(BD7="","",IF(BD7="-","【-】","【"&amp;SUBSTITUTE(TEXT(BD7,"#,##0.00"),"-","△")&amp;"】"))</f>
        <v>【252.29】</v>
      </c>
      <c r="BE6" s="22">
        <f>IF(BE7="",NA(),BE7)</f>
        <v>678.75</v>
      </c>
      <c r="BF6" s="22">
        <f t="shared" ref="BF6:BN6" si="7">IF(BF7="",NA(),BF7)</f>
        <v>658.4</v>
      </c>
      <c r="BG6" s="22">
        <f t="shared" si="7"/>
        <v>744.55</v>
      </c>
      <c r="BH6" s="22">
        <f t="shared" si="7"/>
        <v>639.87</v>
      </c>
      <c r="BI6" s="22">
        <f t="shared" si="7"/>
        <v>715.96</v>
      </c>
      <c r="BJ6" s="22">
        <f t="shared" si="7"/>
        <v>370.12</v>
      </c>
      <c r="BK6" s="22">
        <f t="shared" si="7"/>
        <v>371.65</v>
      </c>
      <c r="BL6" s="22">
        <f t="shared" si="7"/>
        <v>397.1</v>
      </c>
      <c r="BM6" s="22">
        <f t="shared" si="7"/>
        <v>379.91</v>
      </c>
      <c r="BN6" s="22">
        <f t="shared" si="7"/>
        <v>386.61</v>
      </c>
      <c r="BO6" s="21" t="str">
        <f>IF(BO7="","",IF(BO7="-","【-】","【"&amp;SUBSTITUTE(TEXT(BO7,"#,##0.00"),"-","△")&amp;"】"))</f>
        <v>【268.07】</v>
      </c>
      <c r="BP6" s="22">
        <f>IF(BP7="",NA(),BP7)</f>
        <v>79.150000000000006</v>
      </c>
      <c r="BQ6" s="22">
        <f t="shared" ref="BQ6:BY6" si="8">IF(BQ7="",NA(),BQ7)</f>
        <v>79.52</v>
      </c>
      <c r="BR6" s="22">
        <f t="shared" si="8"/>
        <v>68.900000000000006</v>
      </c>
      <c r="BS6" s="22">
        <f t="shared" si="8"/>
        <v>80.03</v>
      </c>
      <c r="BT6" s="22">
        <f t="shared" si="8"/>
        <v>69.52</v>
      </c>
      <c r="BU6" s="22">
        <f t="shared" si="8"/>
        <v>100.42</v>
      </c>
      <c r="BV6" s="22">
        <f t="shared" si="8"/>
        <v>98.77</v>
      </c>
      <c r="BW6" s="22">
        <f t="shared" si="8"/>
        <v>95.79</v>
      </c>
      <c r="BX6" s="22">
        <f t="shared" si="8"/>
        <v>98.3</v>
      </c>
      <c r="BY6" s="22">
        <f t="shared" si="8"/>
        <v>93.82</v>
      </c>
      <c r="BZ6" s="21" t="str">
        <f>IF(BZ7="","",IF(BZ7="-","【-】","【"&amp;SUBSTITUTE(TEXT(BZ7,"#,##0.00"),"-","△")&amp;"】"))</f>
        <v>【97.47】</v>
      </c>
      <c r="CA6" s="22">
        <f>IF(CA7="",NA(),CA7)</f>
        <v>196.63</v>
      </c>
      <c r="CB6" s="22">
        <f t="shared" ref="CB6:CJ6" si="9">IF(CB7="",NA(),CB7)</f>
        <v>197.67</v>
      </c>
      <c r="CC6" s="22">
        <f t="shared" si="9"/>
        <v>197.97</v>
      </c>
      <c r="CD6" s="22">
        <f t="shared" si="9"/>
        <v>196.44</v>
      </c>
      <c r="CE6" s="22">
        <f t="shared" si="9"/>
        <v>195.95</v>
      </c>
      <c r="CF6" s="22">
        <f t="shared" si="9"/>
        <v>171.67</v>
      </c>
      <c r="CG6" s="22">
        <f t="shared" si="9"/>
        <v>173.67</v>
      </c>
      <c r="CH6" s="22">
        <f t="shared" si="9"/>
        <v>171.13</v>
      </c>
      <c r="CI6" s="22">
        <f t="shared" si="9"/>
        <v>173.7</v>
      </c>
      <c r="CJ6" s="22">
        <f t="shared" si="9"/>
        <v>178.94</v>
      </c>
      <c r="CK6" s="21" t="str">
        <f>IF(CK7="","",IF(CK7="-","【-】","【"&amp;SUBSTITUTE(TEXT(CK7,"#,##0.00"),"-","△")&amp;"】"))</f>
        <v>【174.75】</v>
      </c>
      <c r="CL6" s="22">
        <f>IF(CL7="",NA(),CL7)</f>
        <v>68.069999999999993</v>
      </c>
      <c r="CM6" s="22">
        <f t="shared" ref="CM6:CU6" si="10">IF(CM7="",NA(),CM7)</f>
        <v>67.849999999999994</v>
      </c>
      <c r="CN6" s="22">
        <f t="shared" si="10"/>
        <v>69.319999999999993</v>
      </c>
      <c r="CO6" s="22">
        <f t="shared" si="10"/>
        <v>68.98</v>
      </c>
      <c r="CP6" s="22">
        <f t="shared" si="10"/>
        <v>69.760000000000005</v>
      </c>
      <c r="CQ6" s="22">
        <f t="shared" si="10"/>
        <v>59.74</v>
      </c>
      <c r="CR6" s="22">
        <f t="shared" si="10"/>
        <v>59.67</v>
      </c>
      <c r="CS6" s="22">
        <f t="shared" si="10"/>
        <v>60.12</v>
      </c>
      <c r="CT6" s="22">
        <f t="shared" si="10"/>
        <v>60.34</v>
      </c>
      <c r="CU6" s="22">
        <f t="shared" si="10"/>
        <v>59.54</v>
      </c>
      <c r="CV6" s="21" t="str">
        <f>IF(CV7="","",IF(CV7="-","【-】","【"&amp;SUBSTITUTE(TEXT(CV7,"#,##0.00"),"-","△")&amp;"】"))</f>
        <v>【59.97】</v>
      </c>
      <c r="CW6" s="22">
        <f>IF(CW7="",NA(),CW7)</f>
        <v>80.66</v>
      </c>
      <c r="CX6" s="22">
        <f t="shared" ref="CX6:DF6" si="11">IF(CX7="",NA(),CX7)</f>
        <v>79.650000000000006</v>
      </c>
      <c r="CY6" s="22">
        <f t="shared" si="11"/>
        <v>79.430000000000007</v>
      </c>
      <c r="CZ6" s="22">
        <f t="shared" si="11"/>
        <v>79.069999999999993</v>
      </c>
      <c r="DA6" s="22">
        <f t="shared" si="11"/>
        <v>79.14</v>
      </c>
      <c r="DB6" s="22">
        <f t="shared" si="11"/>
        <v>84.8</v>
      </c>
      <c r="DC6" s="22">
        <f t="shared" si="11"/>
        <v>84.6</v>
      </c>
      <c r="DD6" s="22">
        <f t="shared" si="11"/>
        <v>84.24</v>
      </c>
      <c r="DE6" s="22">
        <f t="shared" si="11"/>
        <v>84.19</v>
      </c>
      <c r="DF6" s="22">
        <f t="shared" si="11"/>
        <v>83.93</v>
      </c>
      <c r="DG6" s="21" t="str">
        <f>IF(DG7="","",IF(DG7="-","【-】","【"&amp;SUBSTITUTE(TEXT(DG7,"#,##0.00"),"-","△")&amp;"】"))</f>
        <v>【89.76】</v>
      </c>
      <c r="DH6" s="22">
        <f>IF(DH7="",NA(),DH7)</f>
        <v>37.950000000000003</v>
      </c>
      <c r="DI6" s="22">
        <f t="shared" ref="DI6:DQ6" si="12">IF(DI7="",NA(),DI7)</f>
        <v>39.99</v>
      </c>
      <c r="DJ6" s="22">
        <f t="shared" si="12"/>
        <v>41.6</v>
      </c>
      <c r="DK6" s="22">
        <f t="shared" si="12"/>
        <v>43.42</v>
      </c>
      <c r="DL6" s="22">
        <f t="shared" si="12"/>
        <v>45.14</v>
      </c>
      <c r="DM6" s="22">
        <f t="shared" si="12"/>
        <v>47.66</v>
      </c>
      <c r="DN6" s="22">
        <f t="shared" si="12"/>
        <v>48.17</v>
      </c>
      <c r="DO6" s="22">
        <f t="shared" si="12"/>
        <v>48.83</v>
      </c>
      <c r="DP6" s="22">
        <f t="shared" si="12"/>
        <v>49.96</v>
      </c>
      <c r="DQ6" s="22">
        <f t="shared" si="12"/>
        <v>50.82</v>
      </c>
      <c r="DR6" s="21" t="str">
        <f>IF(DR7="","",IF(DR7="-","【-】","【"&amp;SUBSTITUTE(TEXT(DR7,"#,##0.00"),"-","△")&amp;"】"))</f>
        <v>【51.51】</v>
      </c>
      <c r="DS6" s="22">
        <f>IF(DS7="",NA(),DS7)</f>
        <v>30.66</v>
      </c>
      <c r="DT6" s="22">
        <f t="shared" ref="DT6:EB6" si="13">IF(DT7="",NA(),DT7)</f>
        <v>35.159999999999997</v>
      </c>
      <c r="DU6" s="22">
        <f t="shared" si="13"/>
        <v>34.799999999999997</v>
      </c>
      <c r="DV6" s="22">
        <f t="shared" si="13"/>
        <v>34.74</v>
      </c>
      <c r="DW6" s="22">
        <f t="shared" si="13"/>
        <v>39.85</v>
      </c>
      <c r="DX6" s="22">
        <f t="shared" si="13"/>
        <v>15.1</v>
      </c>
      <c r="DY6" s="22">
        <f t="shared" si="13"/>
        <v>17.12</v>
      </c>
      <c r="DZ6" s="22">
        <f t="shared" si="13"/>
        <v>18.18</v>
      </c>
      <c r="EA6" s="22">
        <f t="shared" si="13"/>
        <v>19.32</v>
      </c>
      <c r="EB6" s="22">
        <f t="shared" si="13"/>
        <v>21.16</v>
      </c>
      <c r="EC6" s="21" t="str">
        <f>IF(EC7="","",IF(EC7="-","【-】","【"&amp;SUBSTITUTE(TEXT(EC7,"#,##0.00"),"-","△")&amp;"】"))</f>
        <v>【23.75】</v>
      </c>
      <c r="ED6" s="22">
        <f>IF(ED7="",NA(),ED7)</f>
        <v>0.75</v>
      </c>
      <c r="EE6" s="22">
        <f t="shared" ref="EE6:EM6" si="14">IF(EE7="",NA(),EE7)</f>
        <v>0.8</v>
      </c>
      <c r="EF6" s="22">
        <f t="shared" si="14"/>
        <v>0.22</v>
      </c>
      <c r="EG6" s="22">
        <f t="shared" si="14"/>
        <v>0.15</v>
      </c>
      <c r="EH6" s="22">
        <f t="shared" si="14"/>
        <v>0.4</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442119</v>
      </c>
      <c r="D7" s="24">
        <v>46</v>
      </c>
      <c r="E7" s="24">
        <v>1</v>
      </c>
      <c r="F7" s="24">
        <v>0</v>
      </c>
      <c r="G7" s="24">
        <v>1</v>
      </c>
      <c r="H7" s="24" t="s">
        <v>93</v>
      </c>
      <c r="I7" s="24" t="s">
        <v>94</v>
      </c>
      <c r="J7" s="24" t="s">
        <v>95</v>
      </c>
      <c r="K7" s="24" t="s">
        <v>96</v>
      </c>
      <c r="L7" s="24" t="s">
        <v>97</v>
      </c>
      <c r="M7" s="24" t="s">
        <v>98</v>
      </c>
      <c r="N7" s="25" t="s">
        <v>99</v>
      </c>
      <c r="O7" s="25">
        <v>62.2</v>
      </c>
      <c r="P7" s="25">
        <v>71.92</v>
      </c>
      <c r="Q7" s="25">
        <v>3180</v>
      </c>
      <c r="R7" s="25">
        <v>53395</v>
      </c>
      <c r="S7" s="25">
        <v>439.05</v>
      </c>
      <c r="T7" s="25">
        <v>121.61</v>
      </c>
      <c r="U7" s="25">
        <v>38137</v>
      </c>
      <c r="V7" s="25">
        <v>145</v>
      </c>
      <c r="W7" s="25">
        <v>263.01</v>
      </c>
      <c r="X7" s="25">
        <v>101.91</v>
      </c>
      <c r="Y7" s="25">
        <v>100.83</v>
      </c>
      <c r="Z7" s="25">
        <v>100.77</v>
      </c>
      <c r="AA7" s="25">
        <v>101.46</v>
      </c>
      <c r="AB7" s="25">
        <v>102.24</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508.17</v>
      </c>
      <c r="AU7" s="25">
        <v>450.08</v>
      </c>
      <c r="AV7" s="25">
        <v>401.27</v>
      </c>
      <c r="AW7" s="25">
        <v>364.69</v>
      </c>
      <c r="AX7" s="25">
        <v>414.75</v>
      </c>
      <c r="AY7" s="25">
        <v>366.03</v>
      </c>
      <c r="AZ7" s="25">
        <v>365.18</v>
      </c>
      <c r="BA7" s="25">
        <v>327.77</v>
      </c>
      <c r="BB7" s="25">
        <v>338.02</v>
      </c>
      <c r="BC7" s="25">
        <v>345.94</v>
      </c>
      <c r="BD7" s="25">
        <v>252.29</v>
      </c>
      <c r="BE7" s="25">
        <v>678.75</v>
      </c>
      <c r="BF7" s="25">
        <v>658.4</v>
      </c>
      <c r="BG7" s="25">
        <v>744.55</v>
      </c>
      <c r="BH7" s="25">
        <v>639.87</v>
      </c>
      <c r="BI7" s="25">
        <v>715.96</v>
      </c>
      <c r="BJ7" s="25">
        <v>370.12</v>
      </c>
      <c r="BK7" s="25">
        <v>371.65</v>
      </c>
      <c r="BL7" s="25">
        <v>397.1</v>
      </c>
      <c r="BM7" s="25">
        <v>379.91</v>
      </c>
      <c r="BN7" s="25">
        <v>386.61</v>
      </c>
      <c r="BO7" s="25">
        <v>268.07</v>
      </c>
      <c r="BP7" s="25">
        <v>79.150000000000006</v>
      </c>
      <c r="BQ7" s="25">
        <v>79.52</v>
      </c>
      <c r="BR7" s="25">
        <v>68.900000000000006</v>
      </c>
      <c r="BS7" s="25">
        <v>80.03</v>
      </c>
      <c r="BT7" s="25">
        <v>69.52</v>
      </c>
      <c r="BU7" s="25">
        <v>100.42</v>
      </c>
      <c r="BV7" s="25">
        <v>98.77</v>
      </c>
      <c r="BW7" s="25">
        <v>95.79</v>
      </c>
      <c r="BX7" s="25">
        <v>98.3</v>
      </c>
      <c r="BY7" s="25">
        <v>93.82</v>
      </c>
      <c r="BZ7" s="25">
        <v>97.47</v>
      </c>
      <c r="CA7" s="25">
        <v>196.63</v>
      </c>
      <c r="CB7" s="25">
        <v>197.67</v>
      </c>
      <c r="CC7" s="25">
        <v>197.97</v>
      </c>
      <c r="CD7" s="25">
        <v>196.44</v>
      </c>
      <c r="CE7" s="25">
        <v>195.95</v>
      </c>
      <c r="CF7" s="25">
        <v>171.67</v>
      </c>
      <c r="CG7" s="25">
        <v>173.67</v>
      </c>
      <c r="CH7" s="25">
        <v>171.13</v>
      </c>
      <c r="CI7" s="25">
        <v>173.7</v>
      </c>
      <c r="CJ7" s="25">
        <v>178.94</v>
      </c>
      <c r="CK7" s="25">
        <v>174.75</v>
      </c>
      <c r="CL7" s="25">
        <v>68.069999999999993</v>
      </c>
      <c r="CM7" s="25">
        <v>67.849999999999994</v>
      </c>
      <c r="CN7" s="25">
        <v>69.319999999999993</v>
      </c>
      <c r="CO7" s="25">
        <v>68.98</v>
      </c>
      <c r="CP7" s="25">
        <v>69.760000000000005</v>
      </c>
      <c r="CQ7" s="25">
        <v>59.74</v>
      </c>
      <c r="CR7" s="25">
        <v>59.67</v>
      </c>
      <c r="CS7" s="25">
        <v>60.12</v>
      </c>
      <c r="CT7" s="25">
        <v>60.34</v>
      </c>
      <c r="CU7" s="25">
        <v>59.54</v>
      </c>
      <c r="CV7" s="25">
        <v>59.97</v>
      </c>
      <c r="CW7" s="25">
        <v>80.66</v>
      </c>
      <c r="CX7" s="25">
        <v>79.650000000000006</v>
      </c>
      <c r="CY7" s="25">
        <v>79.430000000000007</v>
      </c>
      <c r="CZ7" s="25">
        <v>79.069999999999993</v>
      </c>
      <c r="DA7" s="25">
        <v>79.14</v>
      </c>
      <c r="DB7" s="25">
        <v>84.8</v>
      </c>
      <c r="DC7" s="25">
        <v>84.6</v>
      </c>
      <c r="DD7" s="25">
        <v>84.24</v>
      </c>
      <c r="DE7" s="25">
        <v>84.19</v>
      </c>
      <c r="DF7" s="25">
        <v>83.93</v>
      </c>
      <c r="DG7" s="25">
        <v>89.76</v>
      </c>
      <c r="DH7" s="25">
        <v>37.950000000000003</v>
      </c>
      <c r="DI7" s="25">
        <v>39.99</v>
      </c>
      <c r="DJ7" s="25">
        <v>41.6</v>
      </c>
      <c r="DK7" s="25">
        <v>43.42</v>
      </c>
      <c r="DL7" s="25">
        <v>45.14</v>
      </c>
      <c r="DM7" s="25">
        <v>47.66</v>
      </c>
      <c r="DN7" s="25">
        <v>48.17</v>
      </c>
      <c r="DO7" s="25">
        <v>48.83</v>
      </c>
      <c r="DP7" s="25">
        <v>49.96</v>
      </c>
      <c r="DQ7" s="25">
        <v>50.82</v>
      </c>
      <c r="DR7" s="25">
        <v>51.51</v>
      </c>
      <c r="DS7" s="25">
        <v>30.66</v>
      </c>
      <c r="DT7" s="25">
        <v>35.159999999999997</v>
      </c>
      <c r="DU7" s="25">
        <v>34.799999999999997</v>
      </c>
      <c r="DV7" s="25">
        <v>34.74</v>
      </c>
      <c r="DW7" s="25">
        <v>39.85</v>
      </c>
      <c r="DX7" s="25">
        <v>15.1</v>
      </c>
      <c r="DY7" s="25">
        <v>17.12</v>
      </c>
      <c r="DZ7" s="25">
        <v>18.18</v>
      </c>
      <c r="EA7" s="25">
        <v>19.32</v>
      </c>
      <c r="EB7" s="25">
        <v>21.16</v>
      </c>
      <c r="EC7" s="25">
        <v>23.75</v>
      </c>
      <c r="ED7" s="25">
        <v>0.75</v>
      </c>
      <c r="EE7" s="25">
        <v>0.8</v>
      </c>
      <c r="EF7" s="25">
        <v>0.22</v>
      </c>
      <c r="EG7" s="25">
        <v>0.15</v>
      </c>
      <c r="EH7" s="25">
        <v>0.4</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2024-01-30T06:37:31Z</cp:lastPrinted>
  <dcterms:created xsi:type="dcterms:W3CDTF">2023-12-05T01:02:16Z</dcterms:created>
  <dcterms:modified xsi:type="dcterms:W3CDTF">2024-02-26T04:16:34Z</dcterms:modified>
  <cp:category/>
</cp:coreProperties>
</file>