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9 豊後高田市\"/>
    </mc:Choice>
  </mc:AlternateContent>
  <workbookProtection workbookAlgorithmName="SHA-512" workbookHashValue="dUy+BUaqQvmg1MSZsAHuNZyttbEiPzY8zNgbuYym2uAyTle2j4H9urh6LGxPIaQzv82y5j4nLl/D15g6Nmsu4w==" workbookSaltValue="jsfoeqSg2fEb6diK0SWmtA==" workbookSpinCount="100000" lockStructure="1"/>
  <bookViews>
    <workbookView xWindow="0" yWindow="0" windowWidth="28800" windowHeight="124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R6" i="5"/>
  <c r="Q6" i="5"/>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AT10" i="4"/>
  <c r="AD10" i="4"/>
  <c r="W10" i="4"/>
  <c r="P10" i="4"/>
  <c r="I10" i="4"/>
  <c r="B10" i="4"/>
  <c r="BB8" i="4"/>
  <c r="AL8" i="4"/>
  <c r="AD8"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<sst xmlns="http://schemas.openxmlformats.org/spreadsheetml/2006/main" count="275" uniqueCount="116">
  <si>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</si>
  <si>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</si>
  <si>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</si>
  <si>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</si>
  <si>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</si>
  <si>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</si>
  <si>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</si>
  <si>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</si>
  <si>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</si>
  <si>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</si>
  <si>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</si>
  <si>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</si>
  <si>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</si>
  <si>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</si>
  <si>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</si>
  <si>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</si>
  <si>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</si>
  <si>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</si>
  <si>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</si>
  <si>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</si>
  <si>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</si>
  <si>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</si>
  <si>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</si>
  <si>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</si>
  <si>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</si>
  <si>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</si>
  <si>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</si>
  <si>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</si>
  <si>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</si>
  <si>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</si>
  <si>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</si>
  <si>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</si>
  <si>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</si>
  <si>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</si>
  <si>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</si>
  <si>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</si>
  <si>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</si>
  <si>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</si>
  <si>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</si>
  <si>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</si>
  <si>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</si>
  <si>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</si>
  <si>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</si>
  <si>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</si>
  <si>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</si>
  <si>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</si>
  <si>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</si>
  <si>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</si>
  <si>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</si>
  <si>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</si>
  <si>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</si>
  <si>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</si>
  <si>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</si>
  <si>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</si>
  <si>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</si>
  <si>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</si>
  <si>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</si>
  <si>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</si>
  <si>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</si>
  <si>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</si>
  <si>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</si>
  <si>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</si>
  <si>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</si>
  <si>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</si>
  <si>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</si>
  <si>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</si>
  <si>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</si>
  <si>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</si>
  <si>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</si>
  <si>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</si>
  <si>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</si>
  <si>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</si>
  <si>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</si>
  <si>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</si>
  <si>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</si>
  <si>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</si>
  <si>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</si>
  <si>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</si>
  <si>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</si>
  <si>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</si>
  <si>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</si>
  <si>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</si>
  <si>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</si>
  <si>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</si>
  <si>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</si>
  <si>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</si>
  <si>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</si>
  <si>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</si>
  <si>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</si>
  <si>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</si>
  <si>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</si>
  <si>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</si>
  <si>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</si>
  <si>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</si>
  <si>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</si>
  <si>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</si>
  <si>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</si>
  <si>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</si>
  <si>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</si>
  <si>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</si>
  <si>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</si>
  <si>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</si>
  <si>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</si>
  <si>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</si>
  <si>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</si>
  <si>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</si>
  <si>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</si>
  <si>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</si>
  <si>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</si>
  <si>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</si>
  <si>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</si>
  <si>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</si>
  <si>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</si>
  <si>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事業の開始時期が平成13年で、現在のところ更新が必要となる資産はありませんが、耐用年数を考慮し、今後の更新計画を策定する必要があります。
②管路老朽化率、③管渠改善率：
　事業の開始時期が平成13年で、現在のところ更新が必要となる管渠はありませんが、耐用年数（50年）を考慮し、今後の更新計画を策定する必要があります。</t>
    <rPh sb="15" eb="17">
      <t>ジギョウ</t>
    </rPh>
    <rPh sb="44" eb="46">
      <t>シサン</t>
    </rPh>
    <phoneticPr fontId="4"/>
  </si>
  <si>
    <t>　下水道施設の整備は平成26年度にほぼ完了しましたが、水洗化率は上昇傾向となっているものの、依然として68％で低迷しています。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rPh sb="32" eb="34">
      <t>ジョウショウ</t>
    </rPh>
    <rPh sb="46" eb="48">
      <t>イゼン</t>
    </rPh>
    <phoneticPr fontId="4"/>
  </si>
  <si>
    <t>①経常収支比率：
　使用料収入の伸び悩みにより、施設の修繕費や維持管理費及び企業債支払利息等が賄えておらず、一般会計からの繰入金に依存している状況となっています。
②累積欠損金比率：
　一般会計から繰入金により、類似団体と比較すると低くなっています。
③流動比率：
　流動比率は、繰越事業の前金（流動資産）の増により令和４年度は類似団体並となりました。しかし、流動負債は依然として大きく、要因としては企業債の償還によるものです。
④企業債残高対事業規模比率：
　企業債償還に対して一般会計より基準内での繰入ができなかったため比率が上昇しました。施設整備に投資した経費に対して、使用料収入で賄うことができておらず、一般会計からの繰入金に依存している状況となっているため、今後も企業債残高を注視しながら事業実施していく必要があります。
⑤経費回収率：
　水洗化率が68％程度であることに加え、使用料改定（消費税による改定を除く。）も平成17年から行っていないため、使用料収入も低迷しており、類似団体と比較して低くなっています。
⑥汚水処理原価：
　汚泥処理は脱水までで焼却処理を行っていないため、類似団体と比較して、原価は安くなっています。
⑦施設利用率：
　供用開始から10年以上が経過し、類似団体の水準を超えていますが、水洗化率が68％と低いため、利用率も62％程度となっています。
⑧水洗化率：　68％程度となっており、類似団体と比較すると低い状況となっていますので、今後は普及推進活動等が必要となります。</t>
    <rPh sb="1" eb="3">
      <t>ケイジョウ</t>
    </rPh>
    <rPh sb="3" eb="5">
      <t>シュウシ</t>
    </rPh>
    <rPh sb="5" eb="7">
      <t>ヒリツ</t>
    </rPh>
    <rPh sb="16" eb="17">
      <t>ノ</t>
    </rPh>
    <rPh sb="18" eb="19">
      <t>ナヤ</t>
    </rPh>
    <rPh sb="29" eb="30">
      <t>ヒ</t>
    </rPh>
    <rPh sb="35" eb="36">
      <t>ヒ</t>
    </rPh>
    <rPh sb="41" eb="43">
      <t>シハラ</t>
    </rPh>
    <rPh sb="111" eb="113">
      <t>ヒカク</t>
    </rPh>
    <rPh sb="200" eb="203">
      <t>キギョウサイ</t>
    </rPh>
    <rPh sb="204" eb="206">
      <t>ショウカン</t>
    </rPh>
    <rPh sb="383" eb="385">
      <t>テイド</t>
    </rPh>
    <rPh sb="448" eb="450">
      <t>ヒカク</t>
    </rPh>
    <rPh sb="452" eb="453">
      <t>ヒク</t>
    </rPh>
    <rPh sb="506" eb="508">
      <t>ゲンカ</t>
    </rPh>
    <rPh sb="509" eb="510">
      <t>ヤス</t>
    </rPh>
    <rPh sb="602" eb="604">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</si>
</sst>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1.96</c:v>
                </c:pt>
              </c:numCache>
            </c:numRef>
          </c:val>
          <c:extLst>
            <c:ext xmlns:c16="http://schemas.microsoft.com/office/drawing/2014/chart" uri="{C3380CC4-5D6E-409C-BE32-E72D297353CC}">
              <c16:uniqueId val="{00000000-1EC4-4020-886D-96780C55F17F}"/>
            </c:ext>
          </c:extLst>
        </c:ser>
        <c:dLbls>
          <c:showLegendKey val="0"/>
          <c:showVal val="0"/>
          <c:showCatName val="0"/>
          <c:showSerName val="0"/>
          <c:showPercent val="0"/>
          <c:showBubbleSize val="0"/>
        </c:dLbls>
        <c:gapWidth val="150"/>
        <c:axId val="544988064"/>
        <c:axId val="54498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0.1</c:v>
                </c:pt>
                <c:pt idx="4">
                  <c:v>0.08</c:v>
                </c:pt>
              </c:numCache>
            </c:numRef>
          </c:val>
          <c:smooth val="0"/>
          <c:extLst>
            <c:ext xmlns:c16="http://schemas.microsoft.com/office/drawing/2014/chart" uri="{C3380CC4-5D6E-409C-BE32-E72D297353CC}">
              <c16:uniqueId val="{00000001-1EC4-4020-886D-96780C55F17F}"/>
            </c:ext>
          </c:extLst>
        </c:ser>
        <c:dLbls>
          <c:showLegendKey val="0"/>
          <c:showVal val="0"/>
          <c:showCatName val="0"/>
          <c:showSerName val="0"/>
          <c:showPercent val="0"/>
          <c:showBubbleSize val="0"/>
        </c:dLbls>
        <c:marker val="1"/>
        <c:smooth val="0"/>
        <c:axId val="544988064"/>
        <c:axId val="544987672"/>
      </c:lineChart>
      <c:dateAx>
        <c:axId val="544988064"/>
        <c:scaling>
          <c:orientation val="minMax"/>
        </c:scaling>
        <c:delete val="1"/>
        <c:axPos val="b"/>
        <c:numFmt formatCode="&quot;H&quot;yy" sourceLinked="1"/>
        <c:majorTickMark val="none"/>
        <c:minorTickMark val="none"/>
        <c:tickLblPos val="none"/>
        <c:crossAx val="544987672"/>
        <c:crosses val="autoZero"/>
        <c:auto val="1"/>
        <c:lblOffset val="100"/>
        <c:baseTimeUnit val="years"/>
      </c:dateAx>
      <c:valAx>
        <c:axId val="54498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60.92</c:v>
                </c:pt>
                <c:pt idx="3">
                  <c:v>62.08</c:v>
                </c:pt>
                <c:pt idx="4">
                  <c:v>62.54</c:v>
                </c:pt>
              </c:numCache>
            </c:numRef>
          </c:val>
          <c:extLst>
            <c:ext xmlns:c16="http://schemas.microsoft.com/office/drawing/2014/chart" uri="{C3380CC4-5D6E-409C-BE32-E72D297353CC}">
              <c16:uniqueId val="{00000000-A80D-442E-890E-3AE18D696473}"/>
            </c:ext>
          </c:extLst>
        </c:ser>
        <c:dLbls>
          <c:showLegendKey val="0"/>
          <c:showVal val="0"/>
          <c:showCatName val="0"/>
          <c:showSerName val="0"/>
          <c:showPercent val="0"/>
          <c:showBubbleSize val="0"/>
        </c:dLbls>
        <c:gapWidth val="150"/>
        <c:axId val="536279288"/>
        <c:axId val="53627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42.28</c:v>
                </c:pt>
                <c:pt idx="4">
                  <c:v>41.06</c:v>
                </c:pt>
              </c:numCache>
            </c:numRef>
          </c:val>
          <c:smooth val="0"/>
          <c:extLst>
            <c:ext xmlns:c16="http://schemas.microsoft.com/office/drawing/2014/chart" uri="{C3380CC4-5D6E-409C-BE32-E72D297353CC}">
              <c16:uniqueId val="{00000001-A80D-442E-890E-3AE18D696473}"/>
            </c:ext>
          </c:extLst>
        </c:ser>
        <c:dLbls>
          <c:showLegendKey val="0"/>
          <c:showVal val="0"/>
          <c:showCatName val="0"/>
          <c:showSerName val="0"/>
          <c:showPercent val="0"/>
          <c:showBubbleSize val="0"/>
        </c:dLbls>
        <c:marker val="1"/>
        <c:smooth val="0"/>
        <c:axId val="536279288"/>
        <c:axId val="536273016"/>
      </c:lineChart>
      <c:dateAx>
        <c:axId val="536279288"/>
        <c:scaling>
          <c:orientation val="minMax"/>
        </c:scaling>
        <c:delete val="1"/>
        <c:axPos val="b"/>
        <c:numFmt formatCode="&quot;H&quot;yy" sourceLinked="1"/>
        <c:majorTickMark val="none"/>
        <c:minorTickMark val="none"/>
        <c:tickLblPos val="none"/>
        <c:crossAx val="536273016"/>
        <c:crosses val="autoZero"/>
        <c:auto val="1"/>
        <c:lblOffset val="100"/>
        <c:baseTimeUnit val="years"/>
      </c:dateAx>
      <c:valAx>
        <c:axId val="53627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7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65.16</c:v>
                </c:pt>
                <c:pt idx="3">
                  <c:v>66.739999999999995</c:v>
                </c:pt>
                <c:pt idx="4">
                  <c:v>68.23</c:v>
                </c:pt>
              </c:numCache>
            </c:numRef>
          </c:val>
          <c:extLst>
            <c:ext xmlns:c16="http://schemas.microsoft.com/office/drawing/2014/chart" uri="{C3380CC4-5D6E-409C-BE32-E72D297353CC}">
              <c16:uniqueId val="{00000000-8814-4A0E-AF95-21F78DCA9582}"/>
            </c:ext>
          </c:extLst>
        </c:ser>
        <c:dLbls>
          <c:showLegendKey val="0"/>
          <c:showVal val="0"/>
          <c:showCatName val="0"/>
          <c:showSerName val="0"/>
          <c:showPercent val="0"/>
          <c:showBubbleSize val="0"/>
        </c:dLbls>
        <c:gapWidth val="150"/>
        <c:axId val="536283600"/>
        <c:axId val="53628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84.34</c:v>
                </c:pt>
                <c:pt idx="4">
                  <c:v>84.34</c:v>
                </c:pt>
              </c:numCache>
            </c:numRef>
          </c:val>
          <c:smooth val="0"/>
          <c:extLst>
            <c:ext xmlns:c16="http://schemas.microsoft.com/office/drawing/2014/chart" uri="{C3380CC4-5D6E-409C-BE32-E72D297353CC}">
              <c16:uniqueId val="{00000001-8814-4A0E-AF95-21F78DCA9582}"/>
            </c:ext>
          </c:extLst>
        </c:ser>
        <c:dLbls>
          <c:showLegendKey val="0"/>
          <c:showVal val="0"/>
          <c:showCatName val="0"/>
          <c:showSerName val="0"/>
          <c:showPercent val="0"/>
          <c:showBubbleSize val="0"/>
        </c:dLbls>
        <c:marker val="1"/>
        <c:smooth val="0"/>
        <c:axId val="536283600"/>
        <c:axId val="536285168"/>
      </c:lineChart>
      <c:dateAx>
        <c:axId val="536283600"/>
        <c:scaling>
          <c:orientation val="minMax"/>
        </c:scaling>
        <c:delete val="1"/>
        <c:axPos val="b"/>
        <c:numFmt formatCode="&quot;H&quot;yy" sourceLinked="1"/>
        <c:majorTickMark val="none"/>
        <c:minorTickMark val="none"/>
        <c:tickLblPos val="none"/>
        <c:crossAx val="536285168"/>
        <c:crosses val="autoZero"/>
        <c:auto val="1"/>
        <c:lblOffset val="100"/>
        <c:baseTimeUnit val="years"/>
      </c:dateAx>
      <c:valAx>
        <c:axId val="53628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8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99.46</c:v>
                </c:pt>
                <c:pt idx="3">
                  <c:v>98.25</c:v>
                </c:pt>
                <c:pt idx="4">
                  <c:v>100.47</c:v>
                </c:pt>
              </c:numCache>
            </c:numRef>
          </c:val>
          <c:extLst>
            <c:ext xmlns:c16="http://schemas.microsoft.com/office/drawing/2014/chart" uri="{C3380CC4-5D6E-409C-BE32-E72D297353CC}">
              <c16:uniqueId val="{00000000-4F9F-4180-BE80-4FF68A571E6B}"/>
            </c:ext>
          </c:extLst>
        </c:ser>
        <c:dLbls>
          <c:showLegendKey val="0"/>
          <c:showVal val="0"/>
          <c:showCatName val="0"/>
          <c:showSerName val="0"/>
          <c:showPercent val="0"/>
          <c:showBubbleSize val="0"/>
        </c:dLbls>
        <c:gapWidth val="150"/>
        <c:axId val="544985712"/>
        <c:axId val="54499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106.09</c:v>
                </c:pt>
                <c:pt idx="4">
                  <c:v>106.44</c:v>
                </c:pt>
              </c:numCache>
            </c:numRef>
          </c:val>
          <c:smooth val="0"/>
          <c:extLst>
            <c:ext xmlns:c16="http://schemas.microsoft.com/office/drawing/2014/chart" uri="{C3380CC4-5D6E-409C-BE32-E72D297353CC}">
              <c16:uniqueId val="{00000001-4F9F-4180-BE80-4FF68A571E6B}"/>
            </c:ext>
          </c:extLst>
        </c:ser>
        <c:dLbls>
          <c:showLegendKey val="0"/>
          <c:showVal val="0"/>
          <c:showCatName val="0"/>
          <c:showSerName val="0"/>
          <c:showPercent val="0"/>
          <c:showBubbleSize val="0"/>
        </c:dLbls>
        <c:marker val="1"/>
        <c:smooth val="0"/>
        <c:axId val="544985712"/>
        <c:axId val="544994336"/>
      </c:lineChart>
      <c:dateAx>
        <c:axId val="544985712"/>
        <c:scaling>
          <c:orientation val="minMax"/>
        </c:scaling>
        <c:delete val="1"/>
        <c:axPos val="b"/>
        <c:numFmt formatCode="&quot;H&quot;yy" sourceLinked="1"/>
        <c:majorTickMark val="none"/>
        <c:minorTickMark val="none"/>
        <c:tickLblPos val="none"/>
        <c:crossAx val="544994336"/>
        <c:crosses val="autoZero"/>
        <c:auto val="1"/>
        <c:lblOffset val="100"/>
        <c:baseTimeUnit val="years"/>
      </c:dateAx>
      <c:valAx>
        <c:axId val="5449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8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3.24</c:v>
                </c:pt>
                <c:pt idx="3">
                  <c:v>6.38</c:v>
                </c:pt>
                <c:pt idx="4">
                  <c:v>9.23</c:v>
                </c:pt>
              </c:numCache>
            </c:numRef>
          </c:val>
          <c:extLst>
            <c:ext xmlns:c16="http://schemas.microsoft.com/office/drawing/2014/chart" uri="{C3380CC4-5D6E-409C-BE32-E72D297353CC}">
              <c16:uniqueId val="{00000000-F013-4ACF-A4FD-1AEC5A39D256}"/>
            </c:ext>
          </c:extLst>
        </c:ser>
        <c:dLbls>
          <c:showLegendKey val="0"/>
          <c:showVal val="0"/>
          <c:showCatName val="0"/>
          <c:showSerName val="0"/>
          <c:showPercent val="0"/>
          <c:showBubbleSize val="0"/>
        </c:dLbls>
        <c:gapWidth val="150"/>
        <c:axId val="544993552"/>
        <c:axId val="54499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22.79</c:v>
                </c:pt>
                <c:pt idx="4">
                  <c:v>24.8</c:v>
                </c:pt>
              </c:numCache>
            </c:numRef>
          </c:val>
          <c:smooth val="0"/>
          <c:extLst>
            <c:ext xmlns:c16="http://schemas.microsoft.com/office/drawing/2014/chart" uri="{C3380CC4-5D6E-409C-BE32-E72D297353CC}">
              <c16:uniqueId val="{00000001-F013-4ACF-A4FD-1AEC5A39D256}"/>
            </c:ext>
          </c:extLst>
        </c:ser>
        <c:dLbls>
          <c:showLegendKey val="0"/>
          <c:showVal val="0"/>
          <c:showCatName val="0"/>
          <c:showSerName val="0"/>
          <c:showPercent val="0"/>
          <c:showBubbleSize val="0"/>
        </c:dLbls>
        <c:marker val="1"/>
        <c:smooth val="0"/>
        <c:axId val="544993552"/>
        <c:axId val="544996688"/>
      </c:lineChart>
      <c:dateAx>
        <c:axId val="544993552"/>
        <c:scaling>
          <c:orientation val="minMax"/>
        </c:scaling>
        <c:delete val="1"/>
        <c:axPos val="b"/>
        <c:numFmt formatCode="&quot;H&quot;yy" sourceLinked="1"/>
        <c:majorTickMark val="none"/>
        <c:minorTickMark val="none"/>
        <c:tickLblPos val="none"/>
        <c:crossAx val="544996688"/>
        <c:crosses val="autoZero"/>
        <c:auto val="1"/>
        <c:lblOffset val="100"/>
        <c:baseTimeUnit val="years"/>
      </c:dateAx>
      <c:valAx>
        <c:axId val="54499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9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FCB-41BB-8A39-5F01EDE87E3C}"/>
            </c:ext>
          </c:extLst>
        </c:ser>
        <c:dLbls>
          <c:showLegendKey val="0"/>
          <c:showVal val="0"/>
          <c:showCatName val="0"/>
          <c:showSerName val="0"/>
          <c:showPercent val="0"/>
          <c:showBubbleSize val="0"/>
        </c:dLbls>
        <c:gapWidth val="150"/>
        <c:axId val="544993944"/>
        <c:axId val="54499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0.02</c:v>
                </c:pt>
              </c:numCache>
            </c:numRef>
          </c:val>
          <c:smooth val="0"/>
          <c:extLst>
            <c:ext xmlns:c16="http://schemas.microsoft.com/office/drawing/2014/chart" uri="{C3380CC4-5D6E-409C-BE32-E72D297353CC}">
              <c16:uniqueId val="{00000001-6FCB-41BB-8A39-5F01EDE87E3C}"/>
            </c:ext>
          </c:extLst>
        </c:ser>
        <c:dLbls>
          <c:showLegendKey val="0"/>
          <c:showVal val="0"/>
          <c:showCatName val="0"/>
          <c:showSerName val="0"/>
          <c:showPercent val="0"/>
          <c:showBubbleSize val="0"/>
        </c:dLbls>
        <c:marker val="1"/>
        <c:smooth val="0"/>
        <c:axId val="544993944"/>
        <c:axId val="544994728"/>
      </c:lineChart>
      <c:dateAx>
        <c:axId val="544993944"/>
        <c:scaling>
          <c:orientation val="minMax"/>
        </c:scaling>
        <c:delete val="1"/>
        <c:axPos val="b"/>
        <c:numFmt formatCode="&quot;H&quot;yy" sourceLinked="1"/>
        <c:majorTickMark val="none"/>
        <c:minorTickMark val="none"/>
        <c:tickLblPos val="none"/>
        <c:crossAx val="544994728"/>
        <c:crosses val="autoZero"/>
        <c:auto val="1"/>
        <c:lblOffset val="100"/>
        <c:baseTimeUnit val="years"/>
      </c:dateAx>
      <c:valAx>
        <c:axId val="54499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93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9.01</c:v>
                </c:pt>
                <c:pt idx="3">
                  <c:v>24.33</c:v>
                </c:pt>
                <c:pt idx="4">
                  <c:v>20.45</c:v>
                </c:pt>
              </c:numCache>
            </c:numRef>
          </c:val>
          <c:extLst>
            <c:ext xmlns:c16="http://schemas.microsoft.com/office/drawing/2014/chart" uri="{C3380CC4-5D6E-409C-BE32-E72D297353CC}">
              <c16:uniqueId val="{00000000-89D5-4A42-A952-9C4C81D2B295}"/>
            </c:ext>
          </c:extLst>
        </c:ser>
        <c:dLbls>
          <c:showLegendKey val="0"/>
          <c:showVal val="0"/>
          <c:showCatName val="0"/>
          <c:showSerName val="0"/>
          <c:showPercent val="0"/>
          <c:showBubbleSize val="0"/>
        </c:dLbls>
        <c:gapWidth val="150"/>
        <c:axId val="544988848"/>
        <c:axId val="5449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69.42</c:v>
                </c:pt>
                <c:pt idx="4">
                  <c:v>72.86</c:v>
                </c:pt>
              </c:numCache>
            </c:numRef>
          </c:val>
          <c:smooth val="0"/>
          <c:extLst>
            <c:ext xmlns:c16="http://schemas.microsoft.com/office/drawing/2014/chart" uri="{C3380CC4-5D6E-409C-BE32-E72D297353CC}">
              <c16:uniqueId val="{00000001-89D5-4A42-A952-9C4C81D2B295}"/>
            </c:ext>
          </c:extLst>
        </c:ser>
        <c:dLbls>
          <c:showLegendKey val="0"/>
          <c:showVal val="0"/>
          <c:showCatName val="0"/>
          <c:showSerName val="0"/>
          <c:showPercent val="0"/>
          <c:showBubbleSize val="0"/>
        </c:dLbls>
        <c:marker val="1"/>
        <c:smooth val="0"/>
        <c:axId val="544988848"/>
        <c:axId val="544989632"/>
      </c:lineChart>
      <c:dateAx>
        <c:axId val="544988848"/>
        <c:scaling>
          <c:orientation val="minMax"/>
        </c:scaling>
        <c:delete val="1"/>
        <c:axPos val="b"/>
        <c:numFmt formatCode="&quot;H&quot;yy" sourceLinked="1"/>
        <c:majorTickMark val="none"/>
        <c:minorTickMark val="none"/>
        <c:tickLblPos val="none"/>
        <c:crossAx val="544989632"/>
        <c:crosses val="autoZero"/>
        <c:auto val="1"/>
        <c:lblOffset val="100"/>
        <c:baseTimeUnit val="years"/>
      </c:dateAx>
      <c:valAx>
        <c:axId val="5449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8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15.33</c:v>
                </c:pt>
                <c:pt idx="3">
                  <c:v>13.32</c:v>
                </c:pt>
                <c:pt idx="4">
                  <c:v>47.65</c:v>
                </c:pt>
              </c:numCache>
            </c:numRef>
          </c:val>
          <c:extLst>
            <c:ext xmlns:c16="http://schemas.microsoft.com/office/drawing/2014/chart" uri="{C3380CC4-5D6E-409C-BE32-E72D297353CC}">
              <c16:uniqueId val="{00000000-17F0-4838-86C1-1D8CDE477907}"/>
            </c:ext>
          </c:extLst>
        </c:ser>
        <c:dLbls>
          <c:showLegendKey val="0"/>
          <c:showVal val="0"/>
          <c:showCatName val="0"/>
          <c:showSerName val="0"/>
          <c:showPercent val="0"/>
          <c:showBubbleSize val="0"/>
        </c:dLbls>
        <c:gapWidth val="150"/>
        <c:axId val="544996296"/>
        <c:axId val="5449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43.07</c:v>
                </c:pt>
                <c:pt idx="4">
                  <c:v>45.42</c:v>
                </c:pt>
              </c:numCache>
            </c:numRef>
          </c:val>
          <c:smooth val="0"/>
          <c:extLst>
            <c:ext xmlns:c16="http://schemas.microsoft.com/office/drawing/2014/chart" uri="{C3380CC4-5D6E-409C-BE32-E72D297353CC}">
              <c16:uniqueId val="{00000001-17F0-4838-86C1-1D8CDE477907}"/>
            </c:ext>
          </c:extLst>
        </c:ser>
        <c:dLbls>
          <c:showLegendKey val="0"/>
          <c:showVal val="0"/>
          <c:showCatName val="0"/>
          <c:showSerName val="0"/>
          <c:showPercent val="0"/>
          <c:showBubbleSize val="0"/>
        </c:dLbls>
        <c:marker val="1"/>
        <c:smooth val="0"/>
        <c:axId val="544996296"/>
        <c:axId val="544990416"/>
      </c:lineChart>
      <c:dateAx>
        <c:axId val="544996296"/>
        <c:scaling>
          <c:orientation val="minMax"/>
        </c:scaling>
        <c:delete val="1"/>
        <c:axPos val="b"/>
        <c:numFmt formatCode="&quot;H&quot;yy" sourceLinked="1"/>
        <c:majorTickMark val="none"/>
        <c:minorTickMark val="none"/>
        <c:tickLblPos val="none"/>
        <c:crossAx val="544990416"/>
        <c:crosses val="autoZero"/>
        <c:auto val="1"/>
        <c:lblOffset val="100"/>
        <c:baseTimeUnit val="years"/>
      </c:dateAx>
      <c:valAx>
        <c:axId val="5449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9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2526.02</c:v>
                </c:pt>
                <c:pt idx="3">
                  <c:v>1655.42</c:v>
                </c:pt>
                <c:pt idx="4">
                  <c:v>4562.78</c:v>
                </c:pt>
              </c:numCache>
            </c:numRef>
          </c:val>
          <c:extLst>
            <c:ext xmlns:c16="http://schemas.microsoft.com/office/drawing/2014/chart" uri="{C3380CC4-5D6E-409C-BE32-E72D297353CC}">
              <c16:uniqueId val="{00000000-677D-494A-85EF-D895E7D5EDE8}"/>
            </c:ext>
          </c:extLst>
        </c:ser>
        <c:dLbls>
          <c:showLegendKey val="0"/>
          <c:showVal val="0"/>
          <c:showCatName val="0"/>
          <c:showSerName val="0"/>
          <c:showPercent val="0"/>
          <c:showBubbleSize val="0"/>
        </c:dLbls>
        <c:gapWidth val="150"/>
        <c:axId val="544991984"/>
        <c:axId val="54499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1163.75</c:v>
                </c:pt>
                <c:pt idx="4">
                  <c:v>1195.47</c:v>
                </c:pt>
              </c:numCache>
            </c:numRef>
          </c:val>
          <c:smooth val="0"/>
          <c:extLst>
            <c:ext xmlns:c16="http://schemas.microsoft.com/office/drawing/2014/chart" uri="{C3380CC4-5D6E-409C-BE32-E72D297353CC}">
              <c16:uniqueId val="{00000001-677D-494A-85EF-D895E7D5EDE8}"/>
            </c:ext>
          </c:extLst>
        </c:ser>
        <c:dLbls>
          <c:showLegendKey val="0"/>
          <c:showVal val="0"/>
          <c:showCatName val="0"/>
          <c:showSerName val="0"/>
          <c:showPercent val="0"/>
          <c:showBubbleSize val="0"/>
        </c:dLbls>
        <c:marker val="1"/>
        <c:smooth val="0"/>
        <c:axId val="544991984"/>
        <c:axId val="544995512"/>
      </c:lineChart>
      <c:dateAx>
        <c:axId val="544991984"/>
        <c:scaling>
          <c:orientation val="minMax"/>
        </c:scaling>
        <c:delete val="1"/>
        <c:axPos val="b"/>
        <c:numFmt formatCode="&quot;H&quot;yy" sourceLinked="1"/>
        <c:majorTickMark val="none"/>
        <c:minorTickMark val="none"/>
        <c:tickLblPos val="none"/>
        <c:crossAx val="544995512"/>
        <c:crosses val="autoZero"/>
        <c:auto val="1"/>
        <c:lblOffset val="100"/>
        <c:baseTimeUnit val="years"/>
      </c:dateAx>
      <c:valAx>
        <c:axId val="54499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9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56.98</c:v>
                </c:pt>
                <c:pt idx="3">
                  <c:v>57.75</c:v>
                </c:pt>
                <c:pt idx="4">
                  <c:v>57.03</c:v>
                </c:pt>
              </c:numCache>
            </c:numRef>
          </c:val>
          <c:extLst>
            <c:ext xmlns:c16="http://schemas.microsoft.com/office/drawing/2014/chart" uri="{C3380CC4-5D6E-409C-BE32-E72D297353CC}">
              <c16:uniqueId val="{00000000-38F6-4F81-BBFE-CB6EE4C52D45}"/>
            </c:ext>
          </c:extLst>
        </c:ser>
        <c:dLbls>
          <c:showLegendKey val="0"/>
          <c:showVal val="0"/>
          <c:showCatName val="0"/>
          <c:showSerName val="0"/>
          <c:showPercent val="0"/>
          <c:showBubbleSize val="0"/>
        </c:dLbls>
        <c:gapWidth val="150"/>
        <c:axId val="536295360"/>
        <c:axId val="5362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72.599999999999994</c:v>
                </c:pt>
                <c:pt idx="4">
                  <c:v>69.430000000000007</c:v>
                </c:pt>
              </c:numCache>
            </c:numRef>
          </c:val>
          <c:smooth val="0"/>
          <c:extLst>
            <c:ext xmlns:c16="http://schemas.microsoft.com/office/drawing/2014/chart" uri="{C3380CC4-5D6E-409C-BE32-E72D297353CC}">
              <c16:uniqueId val="{00000001-38F6-4F81-BBFE-CB6EE4C52D45}"/>
            </c:ext>
          </c:extLst>
        </c:ser>
        <c:dLbls>
          <c:showLegendKey val="0"/>
          <c:showVal val="0"/>
          <c:showCatName val="0"/>
          <c:showSerName val="0"/>
          <c:showPercent val="0"/>
          <c:showBubbleSize val="0"/>
        </c:dLbls>
        <c:marker val="1"/>
        <c:smooth val="0"/>
        <c:axId val="536295360"/>
        <c:axId val="536298496"/>
      </c:lineChart>
      <c:dateAx>
        <c:axId val="536295360"/>
        <c:scaling>
          <c:orientation val="minMax"/>
        </c:scaling>
        <c:delete val="1"/>
        <c:axPos val="b"/>
        <c:numFmt formatCode="&quot;H&quot;yy" sourceLinked="1"/>
        <c:majorTickMark val="none"/>
        <c:minorTickMark val="none"/>
        <c:tickLblPos val="none"/>
        <c:crossAx val="536298496"/>
        <c:crosses val="autoZero"/>
        <c:auto val="1"/>
        <c:lblOffset val="100"/>
        <c:baseTimeUnit val="years"/>
      </c:dateAx>
      <c:valAx>
        <c:axId val="5362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216.58</c:v>
                </c:pt>
                <c:pt idx="3">
                  <c:v>213.09</c:v>
                </c:pt>
                <c:pt idx="4">
                  <c:v>215.13</c:v>
                </c:pt>
              </c:numCache>
            </c:numRef>
          </c:val>
          <c:extLst>
            <c:ext xmlns:c16="http://schemas.microsoft.com/office/drawing/2014/chart" uri="{C3380CC4-5D6E-409C-BE32-E72D297353CC}">
              <c16:uniqueId val="{00000000-7EAC-48A3-B556-C38BC0761A48}"/>
            </c:ext>
          </c:extLst>
        </c:ser>
        <c:dLbls>
          <c:showLegendKey val="0"/>
          <c:showVal val="0"/>
          <c:showCatName val="0"/>
          <c:showSerName val="0"/>
          <c:showPercent val="0"/>
          <c:showBubbleSize val="0"/>
        </c:dLbls>
        <c:gapWidth val="150"/>
        <c:axId val="536301240"/>
        <c:axId val="53630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228.64</c:v>
                </c:pt>
                <c:pt idx="4">
                  <c:v>239.46</c:v>
                </c:pt>
              </c:numCache>
            </c:numRef>
          </c:val>
          <c:smooth val="0"/>
          <c:extLst>
            <c:ext xmlns:c16="http://schemas.microsoft.com/office/drawing/2014/chart" uri="{C3380CC4-5D6E-409C-BE32-E72D297353CC}">
              <c16:uniqueId val="{00000001-7EAC-48A3-B556-C38BC0761A48}"/>
            </c:ext>
          </c:extLst>
        </c:ser>
        <c:dLbls>
          <c:showLegendKey val="0"/>
          <c:showVal val="0"/>
          <c:showCatName val="0"/>
          <c:showSerName val="0"/>
          <c:showPercent val="0"/>
          <c:showBubbleSize val="0"/>
        </c:dLbls>
        <c:marker val="1"/>
        <c:smooth val="0"/>
        <c:axId val="536301240"/>
        <c:axId val="536301632"/>
      </c:lineChart>
      <c:dateAx>
        <c:axId val="536301240"/>
        <c:scaling>
          <c:orientation val="minMax"/>
        </c:scaling>
        <c:delete val="1"/>
        <c:axPos val="b"/>
        <c:numFmt formatCode="&quot;H&quot;yy" sourceLinked="1"/>
        <c:majorTickMark val="none"/>
        <c:minorTickMark val="none"/>
        <c:tickLblPos val="none"/>
        <c:crossAx val="536301632"/>
        <c:crosses val="autoZero"/>
        <c:auto val="1"/>
        <c:lblOffset val="100"/>
        <c:baseTimeUnit val="years"/>
      </c:dateAx>
      <c:valAx>
        <c:axId val="5363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30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豊後高田市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22177</v>
      </c>
      <c r="AM8" s="45"/>
      <c r="AN8" s="45"/>
      <c r="AO8" s="45"/>
      <c r="AP8" s="45"/>
      <c r="AQ8" s="45"/>
      <c r="AR8" s="45"/>
      <c r="AS8" s="45"/>
      <c r="AT8" s="46">
        <f>データ!T6</f>
        <v>206.24</v>
      </c>
      <c r="AU8" s="46"/>
      <c r="AV8" s="46"/>
      <c r="AW8" s="46"/>
      <c r="AX8" s="46"/>
      <c r="AY8" s="46"/>
      <c r="AZ8" s="46"/>
      <c r="BA8" s="46"/>
      <c r="BB8" s="46">
        <f>データ!U6</f>
        <v>107.53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73.81</v>
      </c>
      <c r="J10" s="46"/>
      <c r="K10" s="46"/>
      <c r="L10" s="46"/>
      <c r="M10" s="46"/>
      <c r="N10" s="46"/>
      <c r="O10" s="46"/>
      <c r="P10" s="46">
        <f>データ!P6</f>
        <v>9.7100000000000009</v>
      </c>
      <c r="Q10" s="46"/>
      <c r="R10" s="46"/>
      <c r="S10" s="46"/>
      <c r="T10" s="46"/>
      <c r="U10" s="46"/>
      <c r="V10" s="46"/>
      <c r="W10" s="46">
        <f>データ!Q6</f>
        <v>65.47</v>
      </c>
      <c r="X10" s="46"/>
      <c r="Y10" s="46"/>
      <c r="Z10" s="46"/>
      <c r="AA10" s="46"/>
      <c r="AB10" s="46"/>
      <c r="AC10" s="46"/>
      <c r="AD10" s="45">
        <f>データ!R6</f>
        <v>2940</v>
      </c>
      <c r="AE10" s="45"/>
      <c r="AF10" s="45"/>
      <c r="AG10" s="45"/>
      <c r="AH10" s="45"/>
      <c r="AI10" s="45"/>
      <c r="AJ10" s="45"/>
      <c r="AK10" s="2"/>
      <c r="AL10" s="45">
        <f>データ!V6</f>
        <v>2147</v>
      </c>
      <c r="AM10" s="45"/>
      <c r="AN10" s="45"/>
      <c r="AO10" s="45"/>
      <c r="AP10" s="45"/>
      <c r="AQ10" s="45"/>
      <c r="AR10" s="45"/>
      <c r="AS10" s="45"/>
      <c r="AT10" s="46">
        <f>データ!W6</f>
        <v>1.41</v>
      </c>
      <c r="AU10" s="46"/>
      <c r="AV10" s="46"/>
      <c r="AW10" s="46"/>
      <c r="AX10" s="46"/>
      <c r="AY10" s="46"/>
      <c r="AZ10" s="46"/>
      <c r="BA10" s="46"/>
      <c r="BB10" s="46">
        <f>データ!X6</f>
        <v>1522.7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xO4QKkv4Xwd1yxEoqmDypv5tUyhEJIvq9Zkm35x0vEcX/QwNigqjmjZddOQJzicMKs8Q8yMZdLirMuSTMi5Eg==" saltValue="PRJv+EemYuiJ7Olj7cDY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442097</v>
      </c>
      <c r="D6" s="19">
        <f t="shared" si="3"/>
        <v>46</v>
      </c>
      <c r="E6" s="19">
        <f t="shared" si="3"/>
        <v>17</v>
      </c>
      <c r="F6" s="19">
        <f t="shared" si="3"/>
        <v>4</v>
      </c>
      <c r="G6" s="19">
        <f t="shared" si="3"/>
        <v>0</v>
      </c>
      <c r="H6" s="19" t="str">
        <f t="shared" si="3"/>
        <v>大分県　豊後高田市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73.81</v>
      </c>
      <c r="P6" s="20">
        <f t="shared" si="3"/>
        <v>9.7100000000000009</v>
      </c>
      <c r="Q6" s="20">
        <f t="shared" si="3"/>
        <v>65.47</v>
      </c>
      <c r="R6" s="20">
        <f t="shared" si="3"/>
        <v>2940</v>
      </c>
      <c r="S6" s="20">
        <f t="shared" si="3"/>
        <v>22177</v>
      </c>
      <c r="T6" s="20">
        <f t="shared" si="3"/>
        <v>206.24</v>
      </c>
      <c r="U6" s="20">
        <f t="shared" si="3"/>
        <v>107.53</v>
      </c>
      <c r="V6" s="20">
        <f t="shared" si="3"/>
        <v>2147</v>
      </c>
      <c r="W6" s="20">
        <f t="shared" si="3"/>
        <v>1.41</v>
      </c>
      <c r="X6" s="20">
        <f t="shared" si="3"/>
        <v>1522.7</v>
      </c>
      <c r="Y6" s="21" t="str">
        <f>IF(Y7="",NA(),Y7)</f>
        <v>-</v>
      </c>
      <c r="Z6" s="21" t="str">
        <f t="shared" ref="Z6:AH6" si="4">IF(Z7="",NA(),Z7)</f>
        <v>-</v>
      </c>
      <c r="AA6" s="21">
        <f t="shared" si="4"/>
        <v>99.46</v>
      </c>
      <c r="AB6" s="21">
        <f t="shared" si="4"/>
        <v>98.25</v>
      </c>
      <c r="AC6" s="21">
        <f t="shared" si="4"/>
        <v>100.47</v>
      </c>
      <c r="AD6" s="21" t="str">
        <f t="shared" si="4"/>
        <v>-</v>
      </c>
      <c r="AE6" s="21" t="str">
        <f t="shared" si="4"/>
        <v>-</v>
      </c>
      <c r="AF6" s="21">
        <f t="shared" si="4"/>
        <v>100.3</v>
      </c>
      <c r="AG6" s="21">
        <f t="shared" si="4"/>
        <v>106.09</v>
      </c>
      <c r="AH6" s="21">
        <f t="shared" si="4"/>
        <v>106.44</v>
      </c>
      <c r="AI6" s="20" t="str">
        <f>IF(AI7="","",IF(AI7="-","【-】","【"&amp;SUBSTITUTE(TEXT(AI7,"#,##0.00"),"-","△")&amp;"】"))</f>
        <v>【104.54】</v>
      </c>
      <c r="AJ6" s="21" t="str">
        <f>IF(AJ7="",NA(),AJ7)</f>
        <v>-</v>
      </c>
      <c r="AK6" s="21" t="str">
        <f t="shared" ref="AK6:AS6" si="5">IF(AK7="",NA(),AK7)</f>
        <v>-</v>
      </c>
      <c r="AL6" s="21">
        <f t="shared" si="5"/>
        <v>9.01</v>
      </c>
      <c r="AM6" s="21">
        <f t="shared" si="5"/>
        <v>24.33</v>
      </c>
      <c r="AN6" s="21">
        <f t="shared" si="5"/>
        <v>20.45</v>
      </c>
      <c r="AO6" s="21" t="str">
        <f t="shared" si="5"/>
        <v>-</v>
      </c>
      <c r="AP6" s="21" t="str">
        <f t="shared" si="5"/>
        <v>-</v>
      </c>
      <c r="AQ6" s="21">
        <f t="shared" si="5"/>
        <v>254.91</v>
      </c>
      <c r="AR6" s="21">
        <f t="shared" si="5"/>
        <v>69.42</v>
      </c>
      <c r="AS6" s="21">
        <f t="shared" si="5"/>
        <v>72.86</v>
      </c>
      <c r="AT6" s="20" t="str">
        <f>IF(AT7="","",IF(AT7="-","【-】","【"&amp;SUBSTITUTE(TEXT(AT7,"#,##0.00"),"-","△")&amp;"】"))</f>
        <v>【65.93】</v>
      </c>
      <c r="AU6" s="21" t="str">
        <f>IF(AU7="",NA(),AU7)</f>
        <v>-</v>
      </c>
      <c r="AV6" s="21" t="str">
        <f t="shared" ref="AV6:BD6" si="6">IF(AV7="",NA(),AV7)</f>
        <v>-</v>
      </c>
      <c r="AW6" s="21">
        <f t="shared" si="6"/>
        <v>15.33</v>
      </c>
      <c r="AX6" s="21">
        <f t="shared" si="6"/>
        <v>13.32</v>
      </c>
      <c r="AY6" s="21">
        <f t="shared" si="6"/>
        <v>47.65</v>
      </c>
      <c r="AZ6" s="21" t="str">
        <f t="shared" si="6"/>
        <v>-</v>
      </c>
      <c r="BA6" s="21" t="str">
        <f t="shared" si="6"/>
        <v>-</v>
      </c>
      <c r="BB6" s="21">
        <f t="shared" si="6"/>
        <v>64.17</v>
      </c>
      <c r="BC6" s="21">
        <f t="shared" si="6"/>
        <v>43.07</v>
      </c>
      <c r="BD6" s="21">
        <f t="shared" si="6"/>
        <v>45.42</v>
      </c>
      <c r="BE6" s="20" t="str">
        <f>IF(BE7="","",IF(BE7="-","【-】","【"&amp;SUBSTITUTE(TEXT(BE7,"#,##0.00"),"-","△")&amp;"】"))</f>
        <v>【44.25】</v>
      </c>
      <c r="BF6" s="21" t="str">
        <f>IF(BF7="",NA(),BF7)</f>
        <v>-</v>
      </c>
      <c r="BG6" s="21" t="str">
        <f t="shared" ref="BG6:BO6" si="7">IF(BG7="",NA(),BG7)</f>
        <v>-</v>
      </c>
      <c r="BH6" s="21">
        <f t="shared" si="7"/>
        <v>2526.02</v>
      </c>
      <c r="BI6" s="21">
        <f t="shared" si="7"/>
        <v>1655.42</v>
      </c>
      <c r="BJ6" s="21">
        <f t="shared" si="7"/>
        <v>4562.78</v>
      </c>
      <c r="BK6" s="21" t="str">
        <f t="shared" si="7"/>
        <v>-</v>
      </c>
      <c r="BL6" s="21" t="str">
        <f t="shared" si="7"/>
        <v>-</v>
      </c>
      <c r="BM6" s="21">
        <f t="shared" si="7"/>
        <v>1209.45</v>
      </c>
      <c r="BN6" s="21">
        <f t="shared" si="7"/>
        <v>1163.75</v>
      </c>
      <c r="BO6" s="21">
        <f t="shared" si="7"/>
        <v>1195.47</v>
      </c>
      <c r="BP6" s="20" t="str">
        <f>IF(BP7="","",IF(BP7="-","【-】","【"&amp;SUBSTITUTE(TEXT(BP7,"#,##0.00"),"-","△")&amp;"】"))</f>
        <v>【1,182.11】</v>
      </c>
      <c r="BQ6" s="21" t="str">
        <f>IF(BQ7="",NA(),BQ7)</f>
        <v>-</v>
      </c>
      <c r="BR6" s="21" t="str">
        <f t="shared" ref="BR6:BZ6" si="8">IF(BR7="",NA(),BR7)</f>
        <v>-</v>
      </c>
      <c r="BS6" s="21">
        <f t="shared" si="8"/>
        <v>56.98</v>
      </c>
      <c r="BT6" s="21">
        <f t="shared" si="8"/>
        <v>57.75</v>
      </c>
      <c r="BU6" s="21">
        <f t="shared" si="8"/>
        <v>57.03</v>
      </c>
      <c r="BV6" s="21" t="str">
        <f t="shared" si="8"/>
        <v>-</v>
      </c>
      <c r="BW6" s="21" t="str">
        <f t="shared" si="8"/>
        <v>-</v>
      </c>
      <c r="BX6" s="21">
        <f t="shared" si="8"/>
        <v>55.93</v>
      </c>
      <c r="BY6" s="21">
        <f t="shared" si="8"/>
        <v>72.599999999999994</v>
      </c>
      <c r="BZ6" s="21">
        <f t="shared" si="8"/>
        <v>69.430000000000007</v>
      </c>
      <c r="CA6" s="20" t="str">
        <f>IF(CA7="","",IF(CA7="-","【-】","【"&amp;SUBSTITUTE(TEXT(CA7,"#,##0.00"),"-","△")&amp;"】"))</f>
        <v>【73.78】</v>
      </c>
      <c r="CB6" s="21" t="str">
        <f>IF(CB7="",NA(),CB7)</f>
        <v>-</v>
      </c>
      <c r="CC6" s="21" t="str">
        <f t="shared" ref="CC6:CK6" si="9">IF(CC7="",NA(),CC7)</f>
        <v>-</v>
      </c>
      <c r="CD6" s="21">
        <f t="shared" si="9"/>
        <v>216.58</v>
      </c>
      <c r="CE6" s="21">
        <f t="shared" si="9"/>
        <v>213.09</v>
      </c>
      <c r="CF6" s="21">
        <f t="shared" si="9"/>
        <v>215.13</v>
      </c>
      <c r="CG6" s="21" t="str">
        <f t="shared" si="9"/>
        <v>-</v>
      </c>
      <c r="CH6" s="21" t="str">
        <f t="shared" si="9"/>
        <v>-</v>
      </c>
      <c r="CI6" s="21">
        <f t="shared" si="9"/>
        <v>289.60000000000002</v>
      </c>
      <c r="CJ6" s="21">
        <f t="shared" si="9"/>
        <v>228.64</v>
      </c>
      <c r="CK6" s="21">
        <f t="shared" si="9"/>
        <v>239.46</v>
      </c>
      <c r="CL6" s="20" t="str">
        <f>IF(CL7="","",IF(CL7="-","【-】","【"&amp;SUBSTITUTE(TEXT(CL7,"#,##0.00"),"-","△")&amp;"】"))</f>
        <v>【220.62】</v>
      </c>
      <c r="CM6" s="21" t="str">
        <f>IF(CM7="",NA(),CM7)</f>
        <v>-</v>
      </c>
      <c r="CN6" s="21" t="str">
        <f t="shared" ref="CN6:CV6" si="10">IF(CN7="",NA(),CN7)</f>
        <v>-</v>
      </c>
      <c r="CO6" s="21">
        <f t="shared" si="10"/>
        <v>60.92</v>
      </c>
      <c r="CP6" s="21">
        <f t="shared" si="10"/>
        <v>62.08</v>
      </c>
      <c r="CQ6" s="21">
        <f t="shared" si="10"/>
        <v>62.54</v>
      </c>
      <c r="CR6" s="21" t="str">
        <f t="shared" si="10"/>
        <v>-</v>
      </c>
      <c r="CS6" s="21" t="str">
        <f t="shared" si="10"/>
        <v>-</v>
      </c>
      <c r="CT6" s="21">
        <f t="shared" si="10"/>
        <v>36.71</v>
      </c>
      <c r="CU6" s="21">
        <f t="shared" si="10"/>
        <v>42.28</v>
      </c>
      <c r="CV6" s="21">
        <f t="shared" si="10"/>
        <v>41.06</v>
      </c>
      <c r="CW6" s="20" t="str">
        <f>IF(CW7="","",IF(CW7="-","【-】","【"&amp;SUBSTITUTE(TEXT(CW7,"#,##0.00"),"-","△")&amp;"】"))</f>
        <v>【42.22】</v>
      </c>
      <c r="CX6" s="21" t="str">
        <f>IF(CX7="",NA(),CX7)</f>
        <v>-</v>
      </c>
      <c r="CY6" s="21" t="str">
        <f t="shared" ref="CY6:DG6" si="11">IF(CY7="",NA(),CY7)</f>
        <v>-</v>
      </c>
      <c r="CZ6" s="21">
        <f t="shared" si="11"/>
        <v>65.16</v>
      </c>
      <c r="DA6" s="21">
        <f t="shared" si="11"/>
        <v>66.739999999999995</v>
      </c>
      <c r="DB6" s="21">
        <f t="shared" si="11"/>
        <v>68.23</v>
      </c>
      <c r="DC6" s="21" t="str">
        <f t="shared" si="11"/>
        <v>-</v>
      </c>
      <c r="DD6" s="21" t="str">
        <f t="shared" si="11"/>
        <v>-</v>
      </c>
      <c r="DE6" s="21">
        <f t="shared" si="11"/>
        <v>70.05</v>
      </c>
      <c r="DF6" s="21">
        <f t="shared" si="11"/>
        <v>84.34</v>
      </c>
      <c r="DG6" s="21">
        <f t="shared" si="11"/>
        <v>84.34</v>
      </c>
      <c r="DH6" s="20" t="str">
        <f>IF(DH7="","",IF(DH7="-","【-】","【"&amp;SUBSTITUTE(TEXT(DH7,"#,##0.00"),"-","△")&amp;"】"))</f>
        <v>【85.67】</v>
      </c>
      <c r="DI6" s="21" t="str">
        <f>IF(DI7="",NA(),DI7)</f>
        <v>-</v>
      </c>
      <c r="DJ6" s="21" t="str">
        <f t="shared" ref="DJ6:DR6" si="12">IF(DJ7="",NA(),DJ7)</f>
        <v>-</v>
      </c>
      <c r="DK6" s="21">
        <f t="shared" si="12"/>
        <v>3.24</v>
      </c>
      <c r="DL6" s="21">
        <f t="shared" si="12"/>
        <v>6.38</v>
      </c>
      <c r="DM6" s="21">
        <f t="shared" si="12"/>
        <v>9.23</v>
      </c>
      <c r="DN6" s="21" t="str">
        <f t="shared" si="12"/>
        <v>-</v>
      </c>
      <c r="DO6" s="21" t="str">
        <f t="shared" si="12"/>
        <v>-</v>
      </c>
      <c r="DP6" s="21">
        <f t="shared" si="12"/>
        <v>15.82</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1">
        <f t="shared" si="14"/>
        <v>1.96</v>
      </c>
      <c r="EJ6" s="21" t="str">
        <f t="shared" si="14"/>
        <v>-</v>
      </c>
      <c r="EK6" s="21" t="str">
        <f t="shared" si="14"/>
        <v>-</v>
      </c>
      <c r="EL6" s="21">
        <f t="shared" si="14"/>
        <v>0.02</v>
      </c>
      <c r="EM6" s="21">
        <f t="shared" si="14"/>
        <v>0.1</v>
      </c>
      <c r="EN6" s="21">
        <f t="shared" si="14"/>
        <v>0.08</v>
      </c>
      <c r="EO6" s="20" t="str">
        <f>IF(EO7="","",IF(EO7="-","【-】","【"&amp;SUBSTITUTE(TEXT(EO7,"#,##0.00"),"-","△")&amp;"】"))</f>
        <v>【0.13】</v>
      </c>
    </row>
    <row r="7" spans="1:148" s="22" customFormat="1" x14ac:dyDescent="0.15">
      <c r="A7" s="14"/>
      <c r="B7" s="23">
        <v>2022</v>
      </c>
      <c r="C7" s="23">
        <v>442097</v>
      </c>
      <c r="D7" s="23">
        <v>46</v>
      </c>
      <c r="E7" s="23">
        <v>17</v>
      </c>
      <c r="F7" s="23">
        <v>4</v>
      </c>
      <c r="G7" s="23">
        <v>0</v>
      </c>
      <c r="H7" s="23" t="s">
        <v>96</v>
      </c>
      <c r="I7" s="23" t="s">
        <v>97</v>
      </c>
      <c r="J7" s="23" t="s">
        <v>98</v>
      </c>
      <c r="K7" s="23" t="s">
        <v>99</v>
      </c>
      <c r="L7" s="23" t="s">
        <v>100</v>
      </c>
      <c r="M7" s="23" t="s">
        <v>101</v>
      </c>
      <c r="N7" s="24" t="s">
        <v>102</v>
      </c>
      <c r="O7" s="24">
        <v>73.81</v>
      </c>
      <c r="P7" s="24">
        <v>9.7100000000000009</v>
      </c>
      <c r="Q7" s="24">
        <v>65.47</v>
      </c>
      <c r="R7" s="24">
        <v>2940</v>
      </c>
      <c r="S7" s="24">
        <v>22177</v>
      </c>
      <c r="T7" s="24">
        <v>206.24</v>
      </c>
      <c r="U7" s="24">
        <v>107.53</v>
      </c>
      <c r="V7" s="24">
        <v>2147</v>
      </c>
      <c r="W7" s="24">
        <v>1.41</v>
      </c>
      <c r="X7" s="24">
        <v>1522.7</v>
      </c>
      <c r="Y7" s="24" t="s">
        <v>102</v>
      </c>
      <c r="Z7" s="24" t="s">
        <v>102</v>
      </c>
      <c r="AA7" s="24">
        <v>99.46</v>
      </c>
      <c r="AB7" s="24">
        <v>98.25</v>
      </c>
      <c r="AC7" s="24">
        <v>100.47</v>
      </c>
      <c r="AD7" s="24" t="s">
        <v>102</v>
      </c>
      <c r="AE7" s="24" t="s">
        <v>102</v>
      </c>
      <c r="AF7" s="24">
        <v>100.3</v>
      </c>
      <c r="AG7" s="24">
        <v>106.09</v>
      </c>
      <c r="AH7" s="24">
        <v>106.44</v>
      </c>
      <c r="AI7" s="24">
        <v>104.54</v>
      </c>
      <c r="AJ7" s="24" t="s">
        <v>102</v>
      </c>
      <c r="AK7" s="24" t="s">
        <v>102</v>
      </c>
      <c r="AL7" s="24">
        <v>9.01</v>
      </c>
      <c r="AM7" s="24">
        <v>24.33</v>
      </c>
      <c r="AN7" s="24">
        <v>20.45</v>
      </c>
      <c r="AO7" s="24" t="s">
        <v>102</v>
      </c>
      <c r="AP7" s="24" t="s">
        <v>102</v>
      </c>
      <c r="AQ7" s="24">
        <v>254.91</v>
      </c>
      <c r="AR7" s="24">
        <v>69.42</v>
      </c>
      <c r="AS7" s="24">
        <v>72.86</v>
      </c>
      <c r="AT7" s="24">
        <v>65.930000000000007</v>
      </c>
      <c r="AU7" s="24" t="s">
        <v>102</v>
      </c>
      <c r="AV7" s="24" t="s">
        <v>102</v>
      </c>
      <c r="AW7" s="24">
        <v>15.33</v>
      </c>
      <c r="AX7" s="24">
        <v>13.32</v>
      </c>
      <c r="AY7" s="24">
        <v>47.65</v>
      </c>
      <c r="AZ7" s="24" t="s">
        <v>102</v>
      </c>
      <c r="BA7" s="24" t="s">
        <v>102</v>
      </c>
      <c r="BB7" s="24">
        <v>64.17</v>
      </c>
      <c r="BC7" s="24">
        <v>43.07</v>
      </c>
      <c r="BD7" s="24">
        <v>45.42</v>
      </c>
      <c r="BE7" s="24">
        <v>44.25</v>
      </c>
      <c r="BF7" s="24" t="s">
        <v>102</v>
      </c>
      <c r="BG7" s="24" t="s">
        <v>102</v>
      </c>
      <c r="BH7" s="24">
        <v>2526.02</v>
      </c>
      <c r="BI7" s="24">
        <v>1655.42</v>
      </c>
      <c r="BJ7" s="24">
        <v>4562.78</v>
      </c>
      <c r="BK7" s="24" t="s">
        <v>102</v>
      </c>
      <c r="BL7" s="24" t="s">
        <v>102</v>
      </c>
      <c r="BM7" s="24">
        <v>1209.45</v>
      </c>
      <c r="BN7" s="24">
        <v>1163.75</v>
      </c>
      <c r="BO7" s="24">
        <v>1195.47</v>
      </c>
      <c r="BP7" s="24">
        <v>1182.1099999999999</v>
      </c>
      <c r="BQ7" s="24" t="s">
        <v>102</v>
      </c>
      <c r="BR7" s="24" t="s">
        <v>102</v>
      </c>
      <c r="BS7" s="24">
        <v>56.98</v>
      </c>
      <c r="BT7" s="24">
        <v>57.75</v>
      </c>
      <c r="BU7" s="24">
        <v>57.03</v>
      </c>
      <c r="BV7" s="24" t="s">
        <v>102</v>
      </c>
      <c r="BW7" s="24" t="s">
        <v>102</v>
      </c>
      <c r="BX7" s="24">
        <v>55.93</v>
      </c>
      <c r="BY7" s="24">
        <v>72.599999999999994</v>
      </c>
      <c r="BZ7" s="24">
        <v>69.430000000000007</v>
      </c>
      <c r="CA7" s="24">
        <v>73.78</v>
      </c>
      <c r="CB7" s="24" t="s">
        <v>102</v>
      </c>
      <c r="CC7" s="24" t="s">
        <v>102</v>
      </c>
      <c r="CD7" s="24">
        <v>216.58</v>
      </c>
      <c r="CE7" s="24">
        <v>213.09</v>
      </c>
      <c r="CF7" s="24">
        <v>215.13</v>
      </c>
      <c r="CG7" s="24" t="s">
        <v>102</v>
      </c>
      <c r="CH7" s="24" t="s">
        <v>102</v>
      </c>
      <c r="CI7" s="24">
        <v>289.60000000000002</v>
      </c>
      <c r="CJ7" s="24">
        <v>228.64</v>
      </c>
      <c r="CK7" s="24">
        <v>239.46</v>
      </c>
      <c r="CL7" s="24">
        <v>220.62</v>
      </c>
      <c r="CM7" s="24" t="s">
        <v>102</v>
      </c>
      <c r="CN7" s="24" t="s">
        <v>102</v>
      </c>
      <c r="CO7" s="24">
        <v>60.92</v>
      </c>
      <c r="CP7" s="24">
        <v>62.08</v>
      </c>
      <c r="CQ7" s="24">
        <v>62.54</v>
      </c>
      <c r="CR7" s="24" t="s">
        <v>102</v>
      </c>
      <c r="CS7" s="24" t="s">
        <v>102</v>
      </c>
      <c r="CT7" s="24">
        <v>36.71</v>
      </c>
      <c r="CU7" s="24">
        <v>42.28</v>
      </c>
      <c r="CV7" s="24">
        <v>41.06</v>
      </c>
      <c r="CW7" s="24">
        <v>42.22</v>
      </c>
      <c r="CX7" s="24" t="s">
        <v>102</v>
      </c>
      <c r="CY7" s="24" t="s">
        <v>102</v>
      </c>
      <c r="CZ7" s="24">
        <v>65.16</v>
      </c>
      <c r="DA7" s="24">
        <v>66.739999999999995</v>
      </c>
      <c r="DB7" s="24">
        <v>68.23</v>
      </c>
      <c r="DC7" s="24" t="s">
        <v>102</v>
      </c>
      <c r="DD7" s="24" t="s">
        <v>102</v>
      </c>
      <c r="DE7" s="24">
        <v>70.05</v>
      </c>
      <c r="DF7" s="24">
        <v>84.34</v>
      </c>
      <c r="DG7" s="24">
        <v>84.34</v>
      </c>
      <c r="DH7" s="24">
        <v>85.67</v>
      </c>
      <c r="DI7" s="24" t="s">
        <v>102</v>
      </c>
      <c r="DJ7" s="24" t="s">
        <v>102</v>
      </c>
      <c r="DK7" s="24">
        <v>3.24</v>
      </c>
      <c r="DL7" s="24">
        <v>6.38</v>
      </c>
      <c r="DM7" s="24">
        <v>9.23</v>
      </c>
      <c r="DN7" s="24" t="s">
        <v>102</v>
      </c>
      <c r="DO7" s="24" t="s">
        <v>102</v>
      </c>
      <c r="DP7" s="24">
        <v>15.82</v>
      </c>
      <c r="DQ7" s="24">
        <v>22.79</v>
      </c>
      <c r="DR7" s="24">
        <v>24.8</v>
      </c>
      <c r="DS7" s="24">
        <v>28</v>
      </c>
      <c r="DT7" s="24" t="s">
        <v>102</v>
      </c>
      <c r="DU7" s="24" t="s">
        <v>102</v>
      </c>
      <c r="DV7" s="24">
        <v>0</v>
      </c>
      <c r="DW7" s="24">
        <v>0</v>
      </c>
      <c r="DX7" s="24">
        <v>0</v>
      </c>
      <c r="DY7" s="24" t="s">
        <v>102</v>
      </c>
      <c r="DZ7" s="24" t="s">
        <v>102</v>
      </c>
      <c r="EA7" s="24">
        <v>0</v>
      </c>
      <c r="EB7" s="24">
        <v>0.01</v>
      </c>
      <c r="EC7" s="24">
        <v>0.02</v>
      </c>
      <c r="ED7" s="24">
        <v>0.03</v>
      </c>
      <c r="EE7" s="24" t="s">
        <v>102</v>
      </c>
      <c r="EF7" s="24" t="s">
        <v>102</v>
      </c>
      <c r="EG7" s="24">
        <v>0</v>
      </c>
      <c r="EH7" s="24">
        <v>0</v>
      </c>
      <c r="EI7" s="24">
        <v>1.96</v>
      </c>
      <c r="EJ7" s="24" t="s">
        <v>102</v>
      </c>
      <c r="EK7" s="24" t="s">
        <v>102</v>
      </c>
      <c r="EL7" s="24">
        <v>0.02</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2024-02-26T02:02:21Z</cp:lastPrinted>
  <dcterms:created xsi:type="dcterms:W3CDTF">2023-12-12T00:59:07Z</dcterms:created>
  <dcterms:modified xsi:type="dcterms:W3CDTF">2024-02-26T05:27:41Z</dcterms:modified>
  <cp:category/>
</cp:coreProperties>
</file>