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60857\Desktop\"/>
    </mc:Choice>
  </mc:AlternateContent>
  <workbookProtection workbookAlgorithmName="SHA-512" workbookHashValue="VWH6IVAKmB9j1i1FWE7LGRoTpJiZkzQ5OirhzdGoNbLuHNPFg1cxxvKVbrNV3ZL6EhELt8ifJ3hBr7Pp/TwwMw==" workbookSaltValue="CbdjY32q4o5AQ0wD+F1Bdg==" workbookSpinCount="100000" lockStructure="1"/>
  <bookViews>
    <workbookView xWindow="0" yWindow="0" windowWidth="28800" windowHeight="124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AD10" i="4" s="1"/>
  <c r="Q6" i="5"/>
  <c r="P6" i="5"/>
  <c r="O6" i="5"/>
  <c r="N6" i="5"/>
  <c r="B10" i="4" s="1"/>
  <c r="M6" i="5"/>
  <c r="AD8" i="4" s="1"/>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G85" i="4"/>
  <c r="BB10" i="4"/>
  <c r="AT10" i="4"/>
  <c r="W10" i="4"/>
  <c r="P10" i="4"/>
  <c r="I10" i="4"/>
  <c r="B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<sst xmlns="http://schemas.openxmlformats.org/spreadsheetml/2006/main" count="275" uniqueCount="117">
  <si>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</si>
  <si>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</si>
  <si>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</si>
  <si>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</si>
  <si>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</si>
  <si>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</si>
  <si>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</si>
  <si>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</si>
  <si>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</si>
  <si>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</si>
  <si>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</si>
  <si>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</si>
  <si>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</si>
  <si>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</si>
  <si>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</si>
  <si>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</si>
  <si>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</si>
  <si>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</si>
  <si>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</si>
  <si>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</si>
  <si>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</si>
  <si>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</si>
  <si>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</si>
  <si>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</si>
  <si>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</si>
  <si>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</si>
  <si>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</si>
  <si>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</si>
  <si>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</si>
  <si>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</si>
  <si>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</si>
  <si>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</si>
  <si>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</si>
  <si>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</si>
  <si>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</si>
  <si>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</si>
  <si>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</si>
  <si>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</si>
  <si>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</si>
  <si>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</si>
  <si>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</si>
  <si>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</si>
  <si>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</si>
  <si>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</si>
  <si>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</si>
  <si>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</si>
  <si>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</si>
  <si>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</si>
  <si>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</si>
  <si>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</si>
  <si>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</si>
  <si>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</si>
  <si>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</si>
  <si>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</si>
  <si>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</si>
  <si>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</si>
  <si>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</si>
  <si>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</si>
  <si>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</si>
  <si>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</si>
  <si>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</si>
  <si>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</si>
  <si>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</si>
  <si>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</si>
  <si>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</si>
  <si>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</si>
  <si>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</si>
  <si>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</si>
  <si>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</si>
  <si>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</si>
  <si>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</si>
  <si>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</si>
  <si>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</si>
  <si>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</si>
  <si>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</si>
  <si>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</si>
  <si>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</si>
  <si>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</si>
  <si>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</si>
  <si>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</si>
  <si>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</si>
  <si>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</si>
  <si>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</si>
  <si>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</si>
  <si>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</si>
  <si>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</si>
  <si>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</si>
  <si>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</si>
  <si>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</si>
  <si>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</si>
  <si>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</si>
  <si>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</si>
  <si>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</si>
  <si>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</si>
  <si>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</si>
  <si>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</si>
  <si>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豊後高田市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</si>
  <si>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</si>
  <si>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</si>
  <si>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</si>
  <si>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</si>
  <si>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</si>
  <si>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</si>
  <si>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</si>
  <si>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</si>
  <si>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</si>
  <si>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</si>
  <si>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</si>
  <si>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</si>
  <si>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</si>
  <si>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</si>
  <si>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</si>
  <si>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</si>
  <si>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</si>
  <si>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下水道施設の管渠整備は、ほぼ計画を達成していますが、その一方で、水洗化率は徐々に上昇しているものの80％前半にとどまっています。これは事業計画に基づいて建設した汚水処理場等が処理能力の80％程度しか活用されず、20％分が余剰能力となっている状態です。
　下水道は、市民生活に欠くことのできない施設であり、下水道事業の健全で安定的な経営を図るうえで、水洗化率の向上が最優先課題となっています。
　また、今後は人口減少による汚水処理人口の低迷が懸念されます。限りある財源を効率的に投資するため、下水道が整備されていない山間部等（非人口密集地域）については、合併処理浄化槽の整備を推進していきます。</t>
    <phoneticPr fontId="4"/>
  </si>
  <si>
    <t>①有形固定資産減価償却率：
　事業の開始時期が昭和52年で、終末処理場の機械・電気設備等が耐用年数を迎えており、ストックマネジメント計画に基づき、更新工事を実施しています。
②管路老朽化率、③管渠改善率：
　事業の開始時期が昭和52年で、耐用年数を迎える管渠がありますので、平成28年度から豊後高田市公共下水道長寿命化計画に基づき、老朽管の更新事業を実施しています。</t>
    <rPh sb="30" eb="32">
      <t>シュウマツ</t>
    </rPh>
    <rPh sb="32" eb="35">
      <t>ショリジョウ</t>
    </rPh>
    <rPh sb="36" eb="38">
      <t>キカイ</t>
    </rPh>
    <rPh sb="39" eb="41">
      <t>デンキ</t>
    </rPh>
    <rPh sb="41" eb="43">
      <t>セツビ</t>
    </rPh>
    <rPh sb="43" eb="44">
      <t>トウ</t>
    </rPh>
    <rPh sb="45" eb="47">
      <t>タイヨウ</t>
    </rPh>
    <rPh sb="47" eb="49">
      <t>ネンスウ</t>
    </rPh>
    <rPh sb="50" eb="51">
      <t>ムカ</t>
    </rPh>
    <rPh sb="73" eb="75">
      <t>コウシン</t>
    </rPh>
    <rPh sb="75" eb="77">
      <t>コウジ</t>
    </rPh>
    <rPh sb="78" eb="80">
      <t>ジッシ</t>
    </rPh>
    <phoneticPr fontId="4"/>
  </si>
  <si>
    <t>①経常収支比率：
　100％を下回り注視していく必要があります。施設の老朽化により計画的に修繕や大規模改修を行っており、使用料収入の確保に向けた取り組みが必要となっています。
②累積欠損金比率：
　一般会計から繰入金により、欠損金は発生していません。
③流動比率：
　流動負債は、主に建設改良に充てられた企業債の元金償還等となっているものの、使用料収入で賄うことができていない状況です。
④企業債残高対事業規模比率：
　類似団体と比較すると高くなっており、これは企業債借入の増によるものです。耐用年数を超えた処理場の設備改修工事等を行っており、企業債残高を見据えながら計画的に実施していく必要があります。
⑤経費回収率：
　100％を超えていますが、使用料収入の確保に向けた取り組みが必要となっています。
⑥汚水処理原価：
　汚泥処理は脱水までで焼却処理を行っていないため、類似団体と比較して、原価は安くなっています。
⑦施設利用率：
　類似団体の水準を超えていますが、利用率は79％程度となっています。
⑧水洗化率：
　水洗化率が伸び悩んでいるのに反して類似団体の水洗化率は上昇傾向なので、普及推進活動等への注力が必要となります。</t>
    <rPh sb="1" eb="3">
      <t>ケイジョウ</t>
    </rPh>
    <rPh sb="3" eb="5">
      <t>シュウシ</t>
    </rPh>
    <rPh sb="5" eb="7">
      <t>ヒリツ</t>
    </rPh>
    <rPh sb="15" eb="17">
      <t>シタマワ</t>
    </rPh>
    <rPh sb="18" eb="20">
      <t>チュウシ</t>
    </rPh>
    <rPh sb="24" eb="26">
      <t>ヒツヨウ</t>
    </rPh>
    <rPh sb="32" eb="34">
      <t>シセツ</t>
    </rPh>
    <rPh sb="35" eb="38">
      <t>ロウキュウカ</t>
    </rPh>
    <rPh sb="41" eb="44">
      <t>ケイカクテキ</t>
    </rPh>
    <rPh sb="45" eb="47">
      <t>シュウゼン</t>
    </rPh>
    <rPh sb="48" eb="51">
      <t>ダイキボ</t>
    </rPh>
    <rPh sb="51" eb="53">
      <t>カイシュウ</t>
    </rPh>
    <rPh sb="54" eb="55">
      <t>オコナ</t>
    </rPh>
    <rPh sb="60" eb="63">
      <t>シヨウリョウ</t>
    </rPh>
    <rPh sb="63" eb="65">
      <t>シュウニュウ</t>
    </rPh>
    <rPh sb="66" eb="68">
      <t>カクホ</t>
    </rPh>
    <rPh sb="69" eb="70">
      <t>ム</t>
    </rPh>
    <rPh sb="72" eb="73">
      <t>ト</t>
    </rPh>
    <rPh sb="74" eb="75">
      <t>ク</t>
    </rPh>
    <rPh sb="77" eb="79">
      <t>ヒツヨウ</t>
    </rPh>
    <rPh sb="136" eb="138">
      <t>フサイ</t>
    </rPh>
    <rPh sb="140" eb="141">
      <t>オモ</t>
    </rPh>
    <rPh sb="142" eb="144">
      <t>ケンセツ</t>
    </rPh>
    <rPh sb="144" eb="146">
      <t>カイリョウ</t>
    </rPh>
    <rPh sb="147" eb="148">
      <t>ア</t>
    </rPh>
    <rPh sb="152" eb="154">
      <t>キギョウ</t>
    </rPh>
    <rPh sb="154" eb="155">
      <t>サイ</t>
    </rPh>
    <rPh sb="156" eb="158">
      <t>ガンキン</t>
    </rPh>
    <rPh sb="158" eb="160">
      <t>ショウカン</t>
    </rPh>
    <rPh sb="160" eb="161">
      <t>トウ</t>
    </rPh>
    <rPh sb="171" eb="174">
      <t>シヨウリョウ</t>
    </rPh>
    <rPh sb="174" eb="176">
      <t>シュウニュウ</t>
    </rPh>
    <rPh sb="177" eb="178">
      <t>マカナ</t>
    </rPh>
    <rPh sb="188" eb="190">
      <t>ジョウキョウ</t>
    </rPh>
    <rPh sb="210" eb="212">
      <t>ルイジ</t>
    </rPh>
    <rPh sb="212" eb="214">
      <t>ダンタイ</t>
    </rPh>
    <rPh sb="215" eb="217">
      <t>ヒカク</t>
    </rPh>
    <rPh sb="220" eb="221">
      <t>タカ</t>
    </rPh>
    <rPh sb="231" eb="236">
      <t>キギョウサイカリイレ</t>
    </rPh>
    <rPh sb="237" eb="238">
      <t>ゾウ</t>
    </rPh>
    <rPh sb="246" eb="248">
      <t>タイヨウ</t>
    </rPh>
    <rPh sb="248" eb="250">
      <t>ネンスウ</t>
    </rPh>
    <rPh sb="251" eb="252">
      <t>コ</t>
    </rPh>
    <rPh sb="254" eb="257">
      <t>ショリジョウ</t>
    </rPh>
    <rPh sb="258" eb="260">
      <t>セツビ</t>
    </rPh>
    <rPh sb="260" eb="262">
      <t>カイシュウ</t>
    </rPh>
    <rPh sb="262" eb="264">
      <t>コウジ</t>
    </rPh>
    <rPh sb="264" eb="265">
      <t>トウ</t>
    </rPh>
    <rPh sb="266" eb="267">
      <t>オコナ</t>
    </rPh>
    <rPh sb="397" eb="399">
      <t>ゲンカ</t>
    </rPh>
    <rPh sb="400" eb="401">
      <t>ヤス</t>
    </rPh>
    <rPh sb="461" eb="465">
      <t>スイセンカリツ</t>
    </rPh>
    <rPh sb="466" eb="467">
      <t>ノ</t>
    </rPh>
    <rPh sb="468" eb="469">
      <t>ナヤ</t>
    </rPh>
    <rPh sb="475" eb="476">
      <t>ハン</t>
    </rPh>
    <rPh sb="478" eb="480">
      <t>ルイジ</t>
    </rPh>
    <rPh sb="480" eb="482">
      <t>ダンタイ</t>
    </rPh>
    <rPh sb="483" eb="487">
      <t>スイセンカリツ</t>
    </rPh>
    <rPh sb="488" eb="492">
      <t>ジョウショウケイコウ</t>
    </rPh>
    <rPh sb="496" eb="502">
      <t>フキュウスイシンカツドウ</t>
    </rPh>
    <rPh sb="502" eb="503">
      <t>トウ</t>
    </rPh>
    <rPh sb="505" eb="507">
      <t>チュウリョク</t>
    </rPh>
    <rPh sb="508" eb="51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</si>
</sst>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c:v>0.5</c:v>
                </c:pt>
              </c:numCache>
            </c:numRef>
          </c:val>
          <c:extLst>
            <c:ext xmlns:c16="http://schemas.microsoft.com/office/drawing/2014/chart" uri="{C3380CC4-5D6E-409C-BE32-E72D297353CC}">
              <c16:uniqueId val="{00000000-624E-40BE-955F-3D3F76E9A6C4}"/>
            </c:ext>
          </c:extLst>
        </c:ser>
        <c:dLbls>
          <c:showLegendKey val="0"/>
          <c:showVal val="0"/>
          <c:showCatName val="0"/>
          <c:showSerName val="0"/>
          <c:showPercent val="0"/>
          <c:showBubbleSize val="0"/>
        </c:dLbls>
        <c:gapWidth val="150"/>
        <c:axId val="536288696"/>
        <c:axId val="53628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0.32</c:v>
                </c:pt>
                <c:pt idx="3">
                  <c:v>0.1</c:v>
                </c:pt>
                <c:pt idx="4">
                  <c:v>7.0000000000000007E-2</c:v>
                </c:pt>
              </c:numCache>
            </c:numRef>
          </c:val>
          <c:smooth val="0"/>
          <c:extLst>
            <c:ext xmlns:c16="http://schemas.microsoft.com/office/drawing/2014/chart" uri="{C3380CC4-5D6E-409C-BE32-E72D297353CC}">
              <c16:uniqueId val="{00000001-624E-40BE-955F-3D3F76E9A6C4}"/>
            </c:ext>
          </c:extLst>
        </c:ser>
        <c:dLbls>
          <c:showLegendKey val="0"/>
          <c:showVal val="0"/>
          <c:showCatName val="0"/>
          <c:showSerName val="0"/>
          <c:showPercent val="0"/>
          <c:showBubbleSize val="0"/>
        </c:dLbls>
        <c:marker val="1"/>
        <c:smooth val="0"/>
        <c:axId val="536288696"/>
        <c:axId val="536289088"/>
      </c:lineChart>
      <c:dateAx>
        <c:axId val="536288696"/>
        <c:scaling>
          <c:orientation val="minMax"/>
        </c:scaling>
        <c:delete val="1"/>
        <c:axPos val="b"/>
        <c:numFmt formatCode="&quot;H&quot;yy" sourceLinked="1"/>
        <c:majorTickMark val="none"/>
        <c:minorTickMark val="none"/>
        <c:tickLblPos val="none"/>
        <c:crossAx val="536289088"/>
        <c:crosses val="autoZero"/>
        <c:auto val="1"/>
        <c:lblOffset val="100"/>
        <c:baseTimeUnit val="years"/>
      </c:dateAx>
      <c:valAx>
        <c:axId val="53628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6288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77.23</c:v>
                </c:pt>
                <c:pt idx="3">
                  <c:v>76.73</c:v>
                </c:pt>
                <c:pt idx="4">
                  <c:v>79.459999999999994</c:v>
                </c:pt>
              </c:numCache>
            </c:numRef>
          </c:val>
          <c:extLst>
            <c:ext xmlns:c16="http://schemas.microsoft.com/office/drawing/2014/chart" uri="{C3380CC4-5D6E-409C-BE32-E72D297353CC}">
              <c16:uniqueId val="{00000000-E3F0-4624-99DE-D98941538419}"/>
            </c:ext>
          </c:extLst>
        </c:ser>
        <c:dLbls>
          <c:showLegendKey val="0"/>
          <c:showVal val="0"/>
          <c:showCatName val="0"/>
          <c:showSerName val="0"/>
          <c:showPercent val="0"/>
          <c:showBubbleSize val="0"/>
        </c:dLbls>
        <c:gapWidth val="150"/>
        <c:axId val="541980256"/>
        <c:axId val="54198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49.47</c:v>
                </c:pt>
                <c:pt idx="3">
                  <c:v>48.19</c:v>
                </c:pt>
                <c:pt idx="4">
                  <c:v>54.86</c:v>
                </c:pt>
              </c:numCache>
            </c:numRef>
          </c:val>
          <c:smooth val="0"/>
          <c:extLst>
            <c:ext xmlns:c16="http://schemas.microsoft.com/office/drawing/2014/chart" uri="{C3380CC4-5D6E-409C-BE32-E72D297353CC}">
              <c16:uniqueId val="{00000001-E3F0-4624-99DE-D98941538419}"/>
            </c:ext>
          </c:extLst>
        </c:ser>
        <c:dLbls>
          <c:showLegendKey val="0"/>
          <c:showVal val="0"/>
          <c:showCatName val="0"/>
          <c:showSerName val="0"/>
          <c:showPercent val="0"/>
          <c:showBubbleSize val="0"/>
        </c:dLbls>
        <c:marker val="1"/>
        <c:smooth val="0"/>
        <c:axId val="541980256"/>
        <c:axId val="541982608"/>
      </c:lineChart>
      <c:dateAx>
        <c:axId val="541980256"/>
        <c:scaling>
          <c:orientation val="minMax"/>
        </c:scaling>
        <c:delete val="1"/>
        <c:axPos val="b"/>
        <c:numFmt formatCode="&quot;H&quot;yy" sourceLinked="1"/>
        <c:majorTickMark val="none"/>
        <c:minorTickMark val="none"/>
        <c:tickLblPos val="none"/>
        <c:crossAx val="541982608"/>
        <c:crosses val="autoZero"/>
        <c:auto val="1"/>
        <c:lblOffset val="100"/>
        <c:baseTimeUnit val="years"/>
      </c:dateAx>
      <c:valAx>
        <c:axId val="54198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198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82.63</c:v>
                </c:pt>
                <c:pt idx="3">
                  <c:v>83.27</c:v>
                </c:pt>
                <c:pt idx="4">
                  <c:v>84.08</c:v>
                </c:pt>
              </c:numCache>
            </c:numRef>
          </c:val>
          <c:extLst>
            <c:ext xmlns:c16="http://schemas.microsoft.com/office/drawing/2014/chart" uri="{C3380CC4-5D6E-409C-BE32-E72D297353CC}">
              <c16:uniqueId val="{00000000-FD4F-41E9-8E83-7B76AADCD867}"/>
            </c:ext>
          </c:extLst>
        </c:ser>
        <c:dLbls>
          <c:showLegendKey val="0"/>
          <c:showVal val="0"/>
          <c:showCatName val="0"/>
          <c:showSerName val="0"/>
          <c:showPercent val="0"/>
          <c:showBubbleSize val="0"/>
        </c:dLbls>
        <c:gapWidth val="150"/>
        <c:axId val="541979080"/>
        <c:axId val="54198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82.06</c:v>
                </c:pt>
                <c:pt idx="3">
                  <c:v>82.26</c:v>
                </c:pt>
                <c:pt idx="4">
                  <c:v>91.37</c:v>
                </c:pt>
              </c:numCache>
            </c:numRef>
          </c:val>
          <c:smooth val="0"/>
          <c:extLst>
            <c:ext xmlns:c16="http://schemas.microsoft.com/office/drawing/2014/chart" uri="{C3380CC4-5D6E-409C-BE32-E72D297353CC}">
              <c16:uniqueId val="{00000001-FD4F-41E9-8E83-7B76AADCD867}"/>
            </c:ext>
          </c:extLst>
        </c:ser>
        <c:dLbls>
          <c:showLegendKey val="0"/>
          <c:showVal val="0"/>
          <c:showCatName val="0"/>
          <c:showSerName val="0"/>
          <c:showPercent val="0"/>
          <c:showBubbleSize val="0"/>
        </c:dLbls>
        <c:marker val="1"/>
        <c:smooth val="0"/>
        <c:axId val="541979080"/>
        <c:axId val="541981040"/>
      </c:lineChart>
      <c:dateAx>
        <c:axId val="541979080"/>
        <c:scaling>
          <c:orientation val="minMax"/>
        </c:scaling>
        <c:delete val="1"/>
        <c:axPos val="b"/>
        <c:numFmt formatCode="&quot;H&quot;yy" sourceLinked="1"/>
        <c:majorTickMark val="none"/>
        <c:minorTickMark val="none"/>
        <c:tickLblPos val="none"/>
        <c:crossAx val="541981040"/>
        <c:crosses val="autoZero"/>
        <c:auto val="1"/>
        <c:lblOffset val="100"/>
        <c:baseTimeUnit val="years"/>
      </c:dateAx>
      <c:valAx>
        <c:axId val="54198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1979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100.85</c:v>
                </c:pt>
                <c:pt idx="3">
                  <c:v>100.59</c:v>
                </c:pt>
                <c:pt idx="4">
                  <c:v>99.53</c:v>
                </c:pt>
              </c:numCache>
            </c:numRef>
          </c:val>
          <c:extLst>
            <c:ext xmlns:c16="http://schemas.microsoft.com/office/drawing/2014/chart" uri="{C3380CC4-5D6E-409C-BE32-E72D297353CC}">
              <c16:uniqueId val="{00000000-93DD-4AD3-BC79-E17827AE816E}"/>
            </c:ext>
          </c:extLst>
        </c:ser>
        <c:dLbls>
          <c:showLegendKey val="0"/>
          <c:showVal val="0"/>
          <c:showCatName val="0"/>
          <c:showSerName val="0"/>
          <c:showPercent val="0"/>
          <c:showBubbleSize val="0"/>
        </c:dLbls>
        <c:gapWidth val="150"/>
        <c:axId val="536292616"/>
        <c:axId val="53628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107.81</c:v>
                </c:pt>
                <c:pt idx="3">
                  <c:v>107.54</c:v>
                </c:pt>
                <c:pt idx="4">
                  <c:v>105.35</c:v>
                </c:pt>
              </c:numCache>
            </c:numRef>
          </c:val>
          <c:smooth val="0"/>
          <c:extLst>
            <c:ext xmlns:c16="http://schemas.microsoft.com/office/drawing/2014/chart" uri="{C3380CC4-5D6E-409C-BE32-E72D297353CC}">
              <c16:uniqueId val="{00000001-93DD-4AD3-BC79-E17827AE816E}"/>
            </c:ext>
          </c:extLst>
        </c:ser>
        <c:dLbls>
          <c:showLegendKey val="0"/>
          <c:showVal val="0"/>
          <c:showCatName val="0"/>
          <c:showSerName val="0"/>
          <c:showPercent val="0"/>
          <c:showBubbleSize val="0"/>
        </c:dLbls>
        <c:marker val="1"/>
        <c:smooth val="0"/>
        <c:axId val="536292616"/>
        <c:axId val="536289872"/>
      </c:lineChart>
      <c:dateAx>
        <c:axId val="536292616"/>
        <c:scaling>
          <c:orientation val="minMax"/>
        </c:scaling>
        <c:delete val="1"/>
        <c:axPos val="b"/>
        <c:numFmt formatCode="&quot;H&quot;yy" sourceLinked="1"/>
        <c:majorTickMark val="none"/>
        <c:minorTickMark val="none"/>
        <c:tickLblPos val="none"/>
        <c:crossAx val="536289872"/>
        <c:crosses val="autoZero"/>
        <c:auto val="1"/>
        <c:lblOffset val="100"/>
        <c:baseTimeUnit val="years"/>
      </c:dateAx>
      <c:valAx>
        <c:axId val="53628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6292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3.97</c:v>
                </c:pt>
                <c:pt idx="3">
                  <c:v>7.48</c:v>
                </c:pt>
                <c:pt idx="4">
                  <c:v>10.63</c:v>
                </c:pt>
              </c:numCache>
            </c:numRef>
          </c:val>
          <c:extLst>
            <c:ext xmlns:c16="http://schemas.microsoft.com/office/drawing/2014/chart" uri="{C3380CC4-5D6E-409C-BE32-E72D297353CC}">
              <c16:uniqueId val="{00000000-956A-4283-82C9-8A4EC2AEDC5A}"/>
            </c:ext>
          </c:extLst>
        </c:ser>
        <c:dLbls>
          <c:showLegendKey val="0"/>
          <c:showVal val="0"/>
          <c:showCatName val="0"/>
          <c:showSerName val="0"/>
          <c:showPercent val="0"/>
          <c:showBubbleSize val="0"/>
        </c:dLbls>
        <c:gapWidth val="150"/>
        <c:axId val="536293792"/>
        <c:axId val="53629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19.93</c:v>
                </c:pt>
                <c:pt idx="3">
                  <c:v>21.94</c:v>
                </c:pt>
                <c:pt idx="4">
                  <c:v>29.42</c:v>
                </c:pt>
              </c:numCache>
            </c:numRef>
          </c:val>
          <c:smooth val="0"/>
          <c:extLst>
            <c:ext xmlns:c16="http://schemas.microsoft.com/office/drawing/2014/chart" uri="{C3380CC4-5D6E-409C-BE32-E72D297353CC}">
              <c16:uniqueId val="{00000001-956A-4283-82C9-8A4EC2AEDC5A}"/>
            </c:ext>
          </c:extLst>
        </c:ser>
        <c:dLbls>
          <c:showLegendKey val="0"/>
          <c:showVal val="0"/>
          <c:showCatName val="0"/>
          <c:showSerName val="0"/>
          <c:showPercent val="0"/>
          <c:showBubbleSize val="0"/>
        </c:dLbls>
        <c:marker val="1"/>
        <c:smooth val="0"/>
        <c:axId val="536293792"/>
        <c:axId val="536296928"/>
      </c:lineChart>
      <c:dateAx>
        <c:axId val="536293792"/>
        <c:scaling>
          <c:orientation val="minMax"/>
        </c:scaling>
        <c:delete val="1"/>
        <c:axPos val="b"/>
        <c:numFmt formatCode="&quot;H&quot;yy" sourceLinked="1"/>
        <c:majorTickMark val="none"/>
        <c:minorTickMark val="none"/>
        <c:tickLblPos val="none"/>
        <c:crossAx val="536296928"/>
        <c:crosses val="autoZero"/>
        <c:auto val="1"/>
        <c:lblOffset val="100"/>
        <c:baseTimeUnit val="years"/>
      </c:dateAx>
      <c:valAx>
        <c:axId val="53629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629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c:v>1.1399999999999999</c:v>
                </c:pt>
              </c:numCache>
            </c:numRef>
          </c:val>
          <c:extLst>
            <c:ext xmlns:c16="http://schemas.microsoft.com/office/drawing/2014/chart" uri="{C3380CC4-5D6E-409C-BE32-E72D297353CC}">
              <c16:uniqueId val="{00000000-A2FF-4F01-84F8-5AD207599546}"/>
            </c:ext>
          </c:extLst>
        </c:ser>
        <c:dLbls>
          <c:showLegendKey val="0"/>
          <c:showVal val="0"/>
          <c:showCatName val="0"/>
          <c:showSerName val="0"/>
          <c:showPercent val="0"/>
          <c:showBubbleSize val="0"/>
        </c:dLbls>
        <c:gapWidth val="150"/>
        <c:axId val="542007696"/>
        <c:axId val="542008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c:v>0.74</c:v>
                </c:pt>
              </c:numCache>
            </c:numRef>
          </c:val>
          <c:smooth val="0"/>
          <c:extLst>
            <c:ext xmlns:c16="http://schemas.microsoft.com/office/drawing/2014/chart" uri="{C3380CC4-5D6E-409C-BE32-E72D297353CC}">
              <c16:uniqueId val="{00000001-A2FF-4F01-84F8-5AD207599546}"/>
            </c:ext>
          </c:extLst>
        </c:ser>
        <c:dLbls>
          <c:showLegendKey val="0"/>
          <c:showVal val="0"/>
          <c:showCatName val="0"/>
          <c:showSerName val="0"/>
          <c:showPercent val="0"/>
          <c:showBubbleSize val="0"/>
        </c:dLbls>
        <c:marker val="1"/>
        <c:smooth val="0"/>
        <c:axId val="542007696"/>
        <c:axId val="542008088"/>
      </c:lineChart>
      <c:dateAx>
        <c:axId val="542007696"/>
        <c:scaling>
          <c:orientation val="minMax"/>
        </c:scaling>
        <c:delete val="1"/>
        <c:axPos val="b"/>
        <c:numFmt formatCode="&quot;H&quot;yy" sourceLinked="1"/>
        <c:majorTickMark val="none"/>
        <c:minorTickMark val="none"/>
        <c:tickLblPos val="none"/>
        <c:crossAx val="542008088"/>
        <c:crosses val="autoZero"/>
        <c:auto val="1"/>
        <c:lblOffset val="100"/>
        <c:baseTimeUnit val="years"/>
      </c:dateAx>
      <c:valAx>
        <c:axId val="542008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00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0CA-42DF-BFE2-0995C73D926A}"/>
            </c:ext>
          </c:extLst>
        </c:ser>
        <c:dLbls>
          <c:showLegendKey val="0"/>
          <c:showVal val="0"/>
          <c:showCatName val="0"/>
          <c:showSerName val="0"/>
          <c:showPercent val="0"/>
          <c:showBubbleSize val="0"/>
        </c:dLbls>
        <c:gapWidth val="150"/>
        <c:axId val="542008872"/>
        <c:axId val="54200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18.2</c:v>
                </c:pt>
                <c:pt idx="3">
                  <c:v>19.059999999999999</c:v>
                </c:pt>
                <c:pt idx="4">
                  <c:v>26.07</c:v>
                </c:pt>
              </c:numCache>
            </c:numRef>
          </c:val>
          <c:smooth val="0"/>
          <c:extLst>
            <c:ext xmlns:c16="http://schemas.microsoft.com/office/drawing/2014/chart" uri="{C3380CC4-5D6E-409C-BE32-E72D297353CC}">
              <c16:uniqueId val="{00000001-D0CA-42DF-BFE2-0995C73D926A}"/>
            </c:ext>
          </c:extLst>
        </c:ser>
        <c:dLbls>
          <c:showLegendKey val="0"/>
          <c:showVal val="0"/>
          <c:showCatName val="0"/>
          <c:showSerName val="0"/>
          <c:showPercent val="0"/>
          <c:showBubbleSize val="0"/>
        </c:dLbls>
        <c:marker val="1"/>
        <c:smooth val="0"/>
        <c:axId val="542008872"/>
        <c:axId val="542004560"/>
      </c:lineChart>
      <c:dateAx>
        <c:axId val="542008872"/>
        <c:scaling>
          <c:orientation val="minMax"/>
        </c:scaling>
        <c:delete val="1"/>
        <c:axPos val="b"/>
        <c:numFmt formatCode="&quot;H&quot;yy" sourceLinked="1"/>
        <c:majorTickMark val="none"/>
        <c:minorTickMark val="none"/>
        <c:tickLblPos val="none"/>
        <c:crossAx val="542004560"/>
        <c:crosses val="autoZero"/>
        <c:auto val="1"/>
        <c:lblOffset val="100"/>
        <c:baseTimeUnit val="years"/>
      </c:dateAx>
      <c:valAx>
        <c:axId val="54200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008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22.3</c:v>
                </c:pt>
                <c:pt idx="3">
                  <c:v>13.18</c:v>
                </c:pt>
                <c:pt idx="4">
                  <c:v>22.19</c:v>
                </c:pt>
              </c:numCache>
            </c:numRef>
          </c:val>
          <c:extLst>
            <c:ext xmlns:c16="http://schemas.microsoft.com/office/drawing/2014/chart" uri="{C3380CC4-5D6E-409C-BE32-E72D297353CC}">
              <c16:uniqueId val="{00000000-760D-45CA-8F68-990BD422D52C}"/>
            </c:ext>
          </c:extLst>
        </c:ser>
        <c:dLbls>
          <c:showLegendKey val="0"/>
          <c:showVal val="0"/>
          <c:showCatName val="0"/>
          <c:showSerName val="0"/>
          <c:showPercent val="0"/>
          <c:showBubbleSize val="0"/>
        </c:dLbls>
        <c:gapWidth val="150"/>
        <c:axId val="542010048"/>
        <c:axId val="542006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48.56</c:v>
                </c:pt>
                <c:pt idx="3">
                  <c:v>47.58</c:v>
                </c:pt>
                <c:pt idx="4">
                  <c:v>65.87</c:v>
                </c:pt>
              </c:numCache>
            </c:numRef>
          </c:val>
          <c:smooth val="0"/>
          <c:extLst>
            <c:ext xmlns:c16="http://schemas.microsoft.com/office/drawing/2014/chart" uri="{C3380CC4-5D6E-409C-BE32-E72D297353CC}">
              <c16:uniqueId val="{00000001-760D-45CA-8F68-990BD422D52C}"/>
            </c:ext>
          </c:extLst>
        </c:ser>
        <c:dLbls>
          <c:showLegendKey val="0"/>
          <c:showVal val="0"/>
          <c:showCatName val="0"/>
          <c:showSerName val="0"/>
          <c:showPercent val="0"/>
          <c:showBubbleSize val="0"/>
        </c:dLbls>
        <c:marker val="1"/>
        <c:smooth val="0"/>
        <c:axId val="542010048"/>
        <c:axId val="542006128"/>
      </c:lineChart>
      <c:dateAx>
        <c:axId val="542010048"/>
        <c:scaling>
          <c:orientation val="minMax"/>
        </c:scaling>
        <c:delete val="1"/>
        <c:axPos val="b"/>
        <c:numFmt formatCode="&quot;H&quot;yy" sourceLinked="1"/>
        <c:majorTickMark val="none"/>
        <c:minorTickMark val="none"/>
        <c:tickLblPos val="none"/>
        <c:crossAx val="542006128"/>
        <c:crosses val="autoZero"/>
        <c:auto val="1"/>
        <c:lblOffset val="100"/>
        <c:baseTimeUnit val="years"/>
      </c:dateAx>
      <c:valAx>
        <c:axId val="54200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01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854.38</c:v>
                </c:pt>
                <c:pt idx="3">
                  <c:v>662.22</c:v>
                </c:pt>
                <c:pt idx="4">
                  <c:v>1705.22</c:v>
                </c:pt>
              </c:numCache>
            </c:numRef>
          </c:val>
          <c:extLst>
            <c:ext xmlns:c16="http://schemas.microsoft.com/office/drawing/2014/chart" uri="{C3380CC4-5D6E-409C-BE32-E72D297353CC}">
              <c16:uniqueId val="{00000000-3BC4-4ADE-A8CA-10ECC9BDED5A}"/>
            </c:ext>
          </c:extLst>
        </c:ser>
        <c:dLbls>
          <c:showLegendKey val="0"/>
          <c:showVal val="0"/>
          <c:showCatName val="0"/>
          <c:showSerName val="0"/>
          <c:showPercent val="0"/>
          <c:showBubbleSize val="0"/>
        </c:dLbls>
        <c:gapWidth val="150"/>
        <c:axId val="542007304"/>
        <c:axId val="54198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1245.0999999999999</c:v>
                </c:pt>
                <c:pt idx="3">
                  <c:v>1108.8</c:v>
                </c:pt>
                <c:pt idx="4">
                  <c:v>742.08</c:v>
                </c:pt>
              </c:numCache>
            </c:numRef>
          </c:val>
          <c:smooth val="0"/>
          <c:extLst>
            <c:ext xmlns:c16="http://schemas.microsoft.com/office/drawing/2014/chart" uri="{C3380CC4-5D6E-409C-BE32-E72D297353CC}">
              <c16:uniqueId val="{00000001-3BC4-4ADE-A8CA-10ECC9BDED5A}"/>
            </c:ext>
          </c:extLst>
        </c:ser>
        <c:dLbls>
          <c:showLegendKey val="0"/>
          <c:showVal val="0"/>
          <c:showCatName val="0"/>
          <c:showSerName val="0"/>
          <c:showPercent val="0"/>
          <c:showBubbleSize val="0"/>
        </c:dLbls>
        <c:marker val="1"/>
        <c:smooth val="0"/>
        <c:axId val="542007304"/>
        <c:axId val="541989664"/>
      </c:lineChart>
      <c:dateAx>
        <c:axId val="542007304"/>
        <c:scaling>
          <c:orientation val="minMax"/>
        </c:scaling>
        <c:delete val="1"/>
        <c:axPos val="b"/>
        <c:numFmt formatCode="&quot;H&quot;yy" sourceLinked="1"/>
        <c:majorTickMark val="none"/>
        <c:minorTickMark val="none"/>
        <c:tickLblPos val="none"/>
        <c:crossAx val="541989664"/>
        <c:crosses val="autoZero"/>
        <c:auto val="1"/>
        <c:lblOffset val="100"/>
        <c:baseTimeUnit val="years"/>
      </c:dateAx>
      <c:valAx>
        <c:axId val="54198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007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100.43</c:v>
                </c:pt>
                <c:pt idx="3">
                  <c:v>100.27</c:v>
                </c:pt>
                <c:pt idx="4">
                  <c:v>101.46</c:v>
                </c:pt>
              </c:numCache>
            </c:numRef>
          </c:val>
          <c:extLst>
            <c:ext xmlns:c16="http://schemas.microsoft.com/office/drawing/2014/chart" uri="{C3380CC4-5D6E-409C-BE32-E72D297353CC}">
              <c16:uniqueId val="{00000000-F77B-471E-95E6-8F5870DFB31B}"/>
            </c:ext>
          </c:extLst>
        </c:ser>
        <c:dLbls>
          <c:showLegendKey val="0"/>
          <c:showVal val="0"/>
          <c:showCatName val="0"/>
          <c:showSerName val="0"/>
          <c:showPercent val="0"/>
          <c:showBubbleSize val="0"/>
        </c:dLbls>
        <c:gapWidth val="150"/>
        <c:axId val="541990840"/>
        <c:axId val="54197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79.77</c:v>
                </c:pt>
                <c:pt idx="3">
                  <c:v>79.63</c:v>
                </c:pt>
                <c:pt idx="4">
                  <c:v>86.51</c:v>
                </c:pt>
              </c:numCache>
            </c:numRef>
          </c:val>
          <c:smooth val="0"/>
          <c:extLst>
            <c:ext xmlns:c16="http://schemas.microsoft.com/office/drawing/2014/chart" uri="{C3380CC4-5D6E-409C-BE32-E72D297353CC}">
              <c16:uniqueId val="{00000001-F77B-471E-95E6-8F5870DFB31B}"/>
            </c:ext>
          </c:extLst>
        </c:ser>
        <c:dLbls>
          <c:showLegendKey val="0"/>
          <c:showVal val="0"/>
          <c:showCatName val="0"/>
          <c:showSerName val="0"/>
          <c:showPercent val="0"/>
          <c:showBubbleSize val="0"/>
        </c:dLbls>
        <c:marker val="1"/>
        <c:smooth val="0"/>
        <c:axId val="541990840"/>
        <c:axId val="541978688"/>
      </c:lineChart>
      <c:dateAx>
        <c:axId val="541990840"/>
        <c:scaling>
          <c:orientation val="minMax"/>
        </c:scaling>
        <c:delete val="1"/>
        <c:axPos val="b"/>
        <c:numFmt formatCode="&quot;H&quot;yy" sourceLinked="1"/>
        <c:majorTickMark val="none"/>
        <c:minorTickMark val="none"/>
        <c:tickLblPos val="none"/>
        <c:crossAx val="541978688"/>
        <c:crosses val="autoZero"/>
        <c:auto val="1"/>
        <c:lblOffset val="100"/>
        <c:baseTimeUnit val="years"/>
      </c:dateAx>
      <c:valAx>
        <c:axId val="54197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1990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151.19999999999999</c:v>
                </c:pt>
                <c:pt idx="3">
                  <c:v>151.54</c:v>
                </c:pt>
                <c:pt idx="4">
                  <c:v>150</c:v>
                </c:pt>
              </c:numCache>
            </c:numRef>
          </c:val>
          <c:extLst>
            <c:ext xmlns:c16="http://schemas.microsoft.com/office/drawing/2014/chart" uri="{C3380CC4-5D6E-409C-BE32-E72D297353CC}">
              <c16:uniqueId val="{00000000-E44F-43D8-AC82-F54AC113B38B}"/>
            </c:ext>
          </c:extLst>
        </c:ser>
        <c:dLbls>
          <c:showLegendKey val="0"/>
          <c:showVal val="0"/>
          <c:showCatName val="0"/>
          <c:showSerName val="0"/>
          <c:showPercent val="0"/>
          <c:showBubbleSize val="0"/>
        </c:dLbls>
        <c:gapWidth val="150"/>
        <c:axId val="541984176"/>
        <c:axId val="54198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214.56</c:v>
                </c:pt>
                <c:pt idx="3">
                  <c:v>213.66</c:v>
                </c:pt>
                <c:pt idx="4">
                  <c:v>188.24</c:v>
                </c:pt>
              </c:numCache>
            </c:numRef>
          </c:val>
          <c:smooth val="0"/>
          <c:extLst>
            <c:ext xmlns:c16="http://schemas.microsoft.com/office/drawing/2014/chart" uri="{C3380CC4-5D6E-409C-BE32-E72D297353CC}">
              <c16:uniqueId val="{00000001-E44F-43D8-AC82-F54AC113B38B}"/>
            </c:ext>
          </c:extLst>
        </c:ser>
        <c:dLbls>
          <c:showLegendKey val="0"/>
          <c:showVal val="0"/>
          <c:showCatName val="0"/>
          <c:showSerName val="0"/>
          <c:showPercent val="0"/>
          <c:showBubbleSize val="0"/>
        </c:dLbls>
        <c:marker val="1"/>
        <c:smooth val="0"/>
        <c:axId val="541984176"/>
        <c:axId val="541981824"/>
      </c:lineChart>
      <c:dateAx>
        <c:axId val="541984176"/>
        <c:scaling>
          <c:orientation val="minMax"/>
        </c:scaling>
        <c:delete val="1"/>
        <c:axPos val="b"/>
        <c:numFmt formatCode="&quot;H&quot;yy" sourceLinked="1"/>
        <c:majorTickMark val="none"/>
        <c:minorTickMark val="none"/>
        <c:tickLblPos val="none"/>
        <c:crossAx val="541981824"/>
        <c:crosses val="autoZero"/>
        <c:auto val="1"/>
        <c:lblOffset val="100"/>
        <c:baseTimeUnit val="years"/>
      </c:dateAx>
      <c:valAx>
        <c:axId val="54198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198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大分県　豊後高田市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Cd1</v>
      </c>
      <c r="X8" s="40"/>
      <c r="Y8" s="40"/>
      <c r="Z8" s="40"/>
      <c r="AA8" s="40"/>
      <c r="AB8" s="40"/>
      <c r="AC8" s="40"/>
      <c r="AD8" s="41" t="str">
        <f>データ!$M$6</f>
        <v>非設置</v>
      </c>
      <c r="AE8" s="41"/>
      <c r="AF8" s="41"/>
      <c r="AG8" s="41"/>
      <c r="AH8" s="41"/>
      <c r="AI8" s="41"/>
      <c r="AJ8" s="41"/>
      <c r="AK8" s="3"/>
      <c r="AL8" s="42">
        <f>データ!S6</f>
        <v>22177</v>
      </c>
      <c r="AM8" s="42"/>
      <c r="AN8" s="42"/>
      <c r="AO8" s="42"/>
      <c r="AP8" s="42"/>
      <c r="AQ8" s="42"/>
      <c r="AR8" s="42"/>
      <c r="AS8" s="42"/>
      <c r="AT8" s="35">
        <f>データ!T6</f>
        <v>206.24</v>
      </c>
      <c r="AU8" s="35"/>
      <c r="AV8" s="35"/>
      <c r="AW8" s="35"/>
      <c r="AX8" s="35"/>
      <c r="AY8" s="35"/>
      <c r="AZ8" s="35"/>
      <c r="BA8" s="35"/>
      <c r="BB8" s="35">
        <f>データ!U6</f>
        <v>107.53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72.010000000000005</v>
      </c>
      <c r="J10" s="35"/>
      <c r="K10" s="35"/>
      <c r="L10" s="35"/>
      <c r="M10" s="35"/>
      <c r="N10" s="35"/>
      <c r="O10" s="35"/>
      <c r="P10" s="35">
        <f>データ!P6</f>
        <v>43.51</v>
      </c>
      <c r="Q10" s="35"/>
      <c r="R10" s="35"/>
      <c r="S10" s="35"/>
      <c r="T10" s="35"/>
      <c r="U10" s="35"/>
      <c r="V10" s="35"/>
      <c r="W10" s="35">
        <f>データ!Q6</f>
        <v>86.7</v>
      </c>
      <c r="X10" s="35"/>
      <c r="Y10" s="35"/>
      <c r="Z10" s="35"/>
      <c r="AA10" s="35"/>
      <c r="AB10" s="35"/>
      <c r="AC10" s="35"/>
      <c r="AD10" s="42">
        <f>データ!R6</f>
        <v>2940</v>
      </c>
      <c r="AE10" s="42"/>
      <c r="AF10" s="42"/>
      <c r="AG10" s="42"/>
      <c r="AH10" s="42"/>
      <c r="AI10" s="42"/>
      <c r="AJ10" s="42"/>
      <c r="AK10" s="2"/>
      <c r="AL10" s="42">
        <f>データ!V6</f>
        <v>9626</v>
      </c>
      <c r="AM10" s="42"/>
      <c r="AN10" s="42"/>
      <c r="AO10" s="42"/>
      <c r="AP10" s="42"/>
      <c r="AQ10" s="42"/>
      <c r="AR10" s="42"/>
      <c r="AS10" s="42"/>
      <c r="AT10" s="35">
        <f>データ!W6</f>
        <v>5.19</v>
      </c>
      <c r="AU10" s="35"/>
      <c r="AV10" s="35"/>
      <c r="AW10" s="35"/>
      <c r="AX10" s="35"/>
      <c r="AY10" s="35"/>
      <c r="AZ10" s="35"/>
      <c r="BA10" s="35"/>
      <c r="BB10" s="35">
        <f>データ!X6</f>
        <v>1854.72</v>
      </c>
      <c r="BC10" s="35"/>
      <c r="BD10" s="35"/>
      <c r="BE10" s="35"/>
      <c r="BF10" s="35"/>
      <c r="BG10" s="35"/>
      <c r="BH10" s="35"/>
      <c r="BI10" s="35"/>
      <c r="BJ10" s="2"/>
      <c r="BK10" s="2"/>
      <c r="BL10" s="61" t="s">
        <v>22</v>
      </c>
      <c r="BM10" s="62"/>
      <c r="BN10" s="63" t="s">
        <v>23</v>
      </c>
      <c r="BO10" s="63"/>
      <c r="BP10" s="63"/>
      <c r="BQ10" s="63"/>
      <c r="BR10" s="63"/>
      <c r="BS10" s="63"/>
      <c r="BT10" s="63"/>
      <c r="BU10" s="63"/>
      <c r="BV10" s="63"/>
      <c r="BW10" s="63"/>
      <c r="BX10" s="63"/>
      <c r="BY10" s="6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6" t="s">
        <v>116</v>
      </c>
      <c r="BM16" s="87"/>
      <c r="BN16" s="87"/>
      <c r="BO16" s="87"/>
      <c r="BP16" s="87"/>
      <c r="BQ16" s="87"/>
      <c r="BR16" s="87"/>
      <c r="BS16" s="87"/>
      <c r="BT16" s="87"/>
      <c r="BU16" s="87"/>
      <c r="BV16" s="87"/>
      <c r="BW16" s="87"/>
      <c r="BX16" s="87"/>
      <c r="BY16" s="87"/>
      <c r="BZ16" s="8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6"/>
      <c r="BM17" s="87"/>
      <c r="BN17" s="87"/>
      <c r="BO17" s="87"/>
      <c r="BP17" s="87"/>
      <c r="BQ17" s="87"/>
      <c r="BR17" s="87"/>
      <c r="BS17" s="87"/>
      <c r="BT17" s="87"/>
      <c r="BU17" s="87"/>
      <c r="BV17" s="87"/>
      <c r="BW17" s="87"/>
      <c r="BX17" s="87"/>
      <c r="BY17" s="87"/>
      <c r="BZ17" s="8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6"/>
      <c r="BM18" s="87"/>
      <c r="BN18" s="87"/>
      <c r="BO18" s="87"/>
      <c r="BP18" s="87"/>
      <c r="BQ18" s="87"/>
      <c r="BR18" s="87"/>
      <c r="BS18" s="87"/>
      <c r="BT18" s="87"/>
      <c r="BU18" s="87"/>
      <c r="BV18" s="87"/>
      <c r="BW18" s="87"/>
      <c r="BX18" s="87"/>
      <c r="BY18" s="87"/>
      <c r="BZ18" s="8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6"/>
      <c r="BM19" s="87"/>
      <c r="BN19" s="87"/>
      <c r="BO19" s="87"/>
      <c r="BP19" s="87"/>
      <c r="BQ19" s="87"/>
      <c r="BR19" s="87"/>
      <c r="BS19" s="87"/>
      <c r="BT19" s="87"/>
      <c r="BU19" s="87"/>
      <c r="BV19" s="87"/>
      <c r="BW19" s="87"/>
      <c r="BX19" s="87"/>
      <c r="BY19" s="87"/>
      <c r="BZ19" s="8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6"/>
      <c r="BM20" s="87"/>
      <c r="BN20" s="87"/>
      <c r="BO20" s="87"/>
      <c r="BP20" s="87"/>
      <c r="BQ20" s="87"/>
      <c r="BR20" s="87"/>
      <c r="BS20" s="87"/>
      <c r="BT20" s="87"/>
      <c r="BU20" s="87"/>
      <c r="BV20" s="87"/>
      <c r="BW20" s="87"/>
      <c r="BX20" s="87"/>
      <c r="BY20" s="87"/>
      <c r="BZ20" s="8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6"/>
      <c r="BM21" s="87"/>
      <c r="BN21" s="87"/>
      <c r="BO21" s="87"/>
      <c r="BP21" s="87"/>
      <c r="BQ21" s="87"/>
      <c r="BR21" s="87"/>
      <c r="BS21" s="87"/>
      <c r="BT21" s="87"/>
      <c r="BU21" s="87"/>
      <c r="BV21" s="87"/>
      <c r="BW21" s="87"/>
      <c r="BX21" s="87"/>
      <c r="BY21" s="87"/>
      <c r="BZ21" s="8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6"/>
      <c r="BM22" s="87"/>
      <c r="BN22" s="87"/>
      <c r="BO22" s="87"/>
      <c r="BP22" s="87"/>
      <c r="BQ22" s="87"/>
      <c r="BR22" s="87"/>
      <c r="BS22" s="87"/>
      <c r="BT22" s="87"/>
      <c r="BU22" s="87"/>
      <c r="BV22" s="87"/>
      <c r="BW22" s="87"/>
      <c r="BX22" s="87"/>
      <c r="BY22" s="87"/>
      <c r="BZ22" s="8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6"/>
      <c r="BM23" s="87"/>
      <c r="BN23" s="87"/>
      <c r="BO23" s="87"/>
      <c r="BP23" s="87"/>
      <c r="BQ23" s="87"/>
      <c r="BR23" s="87"/>
      <c r="BS23" s="87"/>
      <c r="BT23" s="87"/>
      <c r="BU23" s="87"/>
      <c r="BV23" s="87"/>
      <c r="BW23" s="87"/>
      <c r="BX23" s="87"/>
      <c r="BY23" s="87"/>
      <c r="BZ23" s="8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6"/>
      <c r="BM24" s="87"/>
      <c r="BN24" s="87"/>
      <c r="BO24" s="87"/>
      <c r="BP24" s="87"/>
      <c r="BQ24" s="87"/>
      <c r="BR24" s="87"/>
      <c r="BS24" s="87"/>
      <c r="BT24" s="87"/>
      <c r="BU24" s="87"/>
      <c r="BV24" s="87"/>
      <c r="BW24" s="87"/>
      <c r="BX24" s="87"/>
      <c r="BY24" s="87"/>
      <c r="BZ24" s="8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6"/>
      <c r="BM25" s="87"/>
      <c r="BN25" s="87"/>
      <c r="BO25" s="87"/>
      <c r="BP25" s="87"/>
      <c r="BQ25" s="87"/>
      <c r="BR25" s="87"/>
      <c r="BS25" s="87"/>
      <c r="BT25" s="87"/>
      <c r="BU25" s="87"/>
      <c r="BV25" s="87"/>
      <c r="BW25" s="87"/>
      <c r="BX25" s="87"/>
      <c r="BY25" s="87"/>
      <c r="BZ25" s="8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6"/>
      <c r="BM26" s="87"/>
      <c r="BN26" s="87"/>
      <c r="BO26" s="87"/>
      <c r="BP26" s="87"/>
      <c r="BQ26" s="87"/>
      <c r="BR26" s="87"/>
      <c r="BS26" s="87"/>
      <c r="BT26" s="87"/>
      <c r="BU26" s="87"/>
      <c r="BV26" s="87"/>
      <c r="BW26" s="87"/>
      <c r="BX26" s="87"/>
      <c r="BY26" s="87"/>
      <c r="BZ26" s="8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6"/>
      <c r="BM27" s="87"/>
      <c r="BN27" s="87"/>
      <c r="BO27" s="87"/>
      <c r="BP27" s="87"/>
      <c r="BQ27" s="87"/>
      <c r="BR27" s="87"/>
      <c r="BS27" s="87"/>
      <c r="BT27" s="87"/>
      <c r="BU27" s="87"/>
      <c r="BV27" s="87"/>
      <c r="BW27" s="87"/>
      <c r="BX27" s="87"/>
      <c r="BY27" s="87"/>
      <c r="BZ27" s="8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6"/>
      <c r="BM28" s="87"/>
      <c r="BN28" s="87"/>
      <c r="BO28" s="87"/>
      <c r="BP28" s="87"/>
      <c r="BQ28" s="87"/>
      <c r="BR28" s="87"/>
      <c r="BS28" s="87"/>
      <c r="BT28" s="87"/>
      <c r="BU28" s="87"/>
      <c r="BV28" s="87"/>
      <c r="BW28" s="87"/>
      <c r="BX28" s="87"/>
      <c r="BY28" s="87"/>
      <c r="BZ28" s="8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6"/>
      <c r="BM29" s="87"/>
      <c r="BN29" s="87"/>
      <c r="BO29" s="87"/>
      <c r="BP29" s="87"/>
      <c r="BQ29" s="87"/>
      <c r="BR29" s="87"/>
      <c r="BS29" s="87"/>
      <c r="BT29" s="87"/>
      <c r="BU29" s="87"/>
      <c r="BV29" s="87"/>
      <c r="BW29" s="87"/>
      <c r="BX29" s="87"/>
      <c r="BY29" s="87"/>
      <c r="BZ29" s="8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6"/>
      <c r="BM30" s="87"/>
      <c r="BN30" s="87"/>
      <c r="BO30" s="87"/>
      <c r="BP30" s="87"/>
      <c r="BQ30" s="87"/>
      <c r="BR30" s="87"/>
      <c r="BS30" s="87"/>
      <c r="BT30" s="87"/>
      <c r="BU30" s="87"/>
      <c r="BV30" s="87"/>
      <c r="BW30" s="87"/>
      <c r="BX30" s="87"/>
      <c r="BY30" s="87"/>
      <c r="BZ30" s="8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6"/>
      <c r="BM31" s="87"/>
      <c r="BN31" s="87"/>
      <c r="BO31" s="87"/>
      <c r="BP31" s="87"/>
      <c r="BQ31" s="87"/>
      <c r="BR31" s="87"/>
      <c r="BS31" s="87"/>
      <c r="BT31" s="87"/>
      <c r="BU31" s="87"/>
      <c r="BV31" s="87"/>
      <c r="BW31" s="87"/>
      <c r="BX31" s="87"/>
      <c r="BY31" s="87"/>
      <c r="BZ31" s="8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6"/>
      <c r="BM32" s="87"/>
      <c r="BN32" s="87"/>
      <c r="BO32" s="87"/>
      <c r="BP32" s="87"/>
      <c r="BQ32" s="87"/>
      <c r="BR32" s="87"/>
      <c r="BS32" s="87"/>
      <c r="BT32" s="87"/>
      <c r="BU32" s="87"/>
      <c r="BV32" s="87"/>
      <c r="BW32" s="87"/>
      <c r="BX32" s="87"/>
      <c r="BY32" s="87"/>
      <c r="BZ32" s="8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6"/>
      <c r="BM33" s="87"/>
      <c r="BN33" s="87"/>
      <c r="BO33" s="87"/>
      <c r="BP33" s="87"/>
      <c r="BQ33" s="87"/>
      <c r="BR33" s="87"/>
      <c r="BS33" s="87"/>
      <c r="BT33" s="87"/>
      <c r="BU33" s="87"/>
      <c r="BV33" s="87"/>
      <c r="BW33" s="87"/>
      <c r="BX33" s="87"/>
      <c r="BY33" s="87"/>
      <c r="BZ33" s="8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6"/>
      <c r="BM34" s="87"/>
      <c r="BN34" s="87"/>
      <c r="BO34" s="87"/>
      <c r="BP34" s="87"/>
      <c r="BQ34" s="87"/>
      <c r="BR34" s="87"/>
      <c r="BS34" s="87"/>
      <c r="BT34" s="87"/>
      <c r="BU34" s="87"/>
      <c r="BV34" s="87"/>
      <c r="BW34" s="87"/>
      <c r="BX34" s="87"/>
      <c r="BY34" s="87"/>
      <c r="BZ34" s="8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6"/>
      <c r="BM35" s="87"/>
      <c r="BN35" s="87"/>
      <c r="BO35" s="87"/>
      <c r="BP35" s="87"/>
      <c r="BQ35" s="87"/>
      <c r="BR35" s="87"/>
      <c r="BS35" s="87"/>
      <c r="BT35" s="87"/>
      <c r="BU35" s="87"/>
      <c r="BV35" s="87"/>
      <c r="BW35" s="87"/>
      <c r="BX35" s="87"/>
      <c r="BY35" s="87"/>
      <c r="BZ35" s="8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6"/>
      <c r="BM36" s="87"/>
      <c r="BN36" s="87"/>
      <c r="BO36" s="87"/>
      <c r="BP36" s="87"/>
      <c r="BQ36" s="87"/>
      <c r="BR36" s="87"/>
      <c r="BS36" s="87"/>
      <c r="BT36" s="87"/>
      <c r="BU36" s="87"/>
      <c r="BV36" s="87"/>
      <c r="BW36" s="87"/>
      <c r="BX36" s="87"/>
      <c r="BY36" s="87"/>
      <c r="BZ36" s="8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6"/>
      <c r="BM37" s="87"/>
      <c r="BN37" s="87"/>
      <c r="BO37" s="87"/>
      <c r="BP37" s="87"/>
      <c r="BQ37" s="87"/>
      <c r="BR37" s="87"/>
      <c r="BS37" s="87"/>
      <c r="BT37" s="87"/>
      <c r="BU37" s="87"/>
      <c r="BV37" s="87"/>
      <c r="BW37" s="87"/>
      <c r="BX37" s="87"/>
      <c r="BY37" s="87"/>
      <c r="BZ37" s="8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6"/>
      <c r="BM38" s="87"/>
      <c r="BN38" s="87"/>
      <c r="BO38" s="87"/>
      <c r="BP38" s="87"/>
      <c r="BQ38" s="87"/>
      <c r="BR38" s="87"/>
      <c r="BS38" s="87"/>
      <c r="BT38" s="87"/>
      <c r="BU38" s="87"/>
      <c r="BV38" s="87"/>
      <c r="BW38" s="87"/>
      <c r="BX38" s="87"/>
      <c r="BY38" s="87"/>
      <c r="BZ38" s="8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6"/>
      <c r="BM39" s="87"/>
      <c r="BN39" s="87"/>
      <c r="BO39" s="87"/>
      <c r="BP39" s="87"/>
      <c r="BQ39" s="87"/>
      <c r="BR39" s="87"/>
      <c r="BS39" s="87"/>
      <c r="BT39" s="87"/>
      <c r="BU39" s="87"/>
      <c r="BV39" s="87"/>
      <c r="BW39" s="87"/>
      <c r="BX39" s="87"/>
      <c r="BY39" s="87"/>
      <c r="BZ39" s="8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6"/>
      <c r="BM40" s="87"/>
      <c r="BN40" s="87"/>
      <c r="BO40" s="87"/>
      <c r="BP40" s="87"/>
      <c r="BQ40" s="87"/>
      <c r="BR40" s="87"/>
      <c r="BS40" s="87"/>
      <c r="BT40" s="87"/>
      <c r="BU40" s="87"/>
      <c r="BV40" s="87"/>
      <c r="BW40" s="87"/>
      <c r="BX40" s="87"/>
      <c r="BY40" s="87"/>
      <c r="BZ40" s="8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6"/>
      <c r="BM41" s="87"/>
      <c r="BN41" s="87"/>
      <c r="BO41" s="87"/>
      <c r="BP41" s="87"/>
      <c r="BQ41" s="87"/>
      <c r="BR41" s="87"/>
      <c r="BS41" s="87"/>
      <c r="BT41" s="87"/>
      <c r="BU41" s="87"/>
      <c r="BV41" s="87"/>
      <c r="BW41" s="87"/>
      <c r="BX41" s="87"/>
      <c r="BY41" s="87"/>
      <c r="BZ41" s="8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6"/>
      <c r="BM42" s="87"/>
      <c r="BN42" s="87"/>
      <c r="BO42" s="87"/>
      <c r="BP42" s="87"/>
      <c r="BQ42" s="87"/>
      <c r="BR42" s="87"/>
      <c r="BS42" s="87"/>
      <c r="BT42" s="87"/>
      <c r="BU42" s="87"/>
      <c r="BV42" s="87"/>
      <c r="BW42" s="87"/>
      <c r="BX42" s="87"/>
      <c r="BY42" s="87"/>
      <c r="BZ42" s="8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6"/>
      <c r="BM43" s="87"/>
      <c r="BN43" s="87"/>
      <c r="BO43" s="87"/>
      <c r="BP43" s="87"/>
      <c r="BQ43" s="87"/>
      <c r="BR43" s="87"/>
      <c r="BS43" s="87"/>
      <c r="BT43" s="87"/>
      <c r="BU43" s="87"/>
      <c r="BV43" s="87"/>
      <c r="BW43" s="87"/>
      <c r="BX43" s="87"/>
      <c r="BY43" s="87"/>
      <c r="BZ43" s="8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9"/>
      <c r="BM44" s="90"/>
      <c r="BN44" s="90"/>
      <c r="BO44" s="90"/>
      <c r="BP44" s="90"/>
      <c r="BQ44" s="90"/>
      <c r="BR44" s="90"/>
      <c r="BS44" s="90"/>
      <c r="BT44" s="90"/>
      <c r="BU44" s="90"/>
      <c r="BV44" s="90"/>
      <c r="BW44" s="90"/>
      <c r="BX44" s="90"/>
      <c r="BY44" s="90"/>
      <c r="BZ44" s="9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0" t="s">
        <v>115</v>
      </c>
      <c r="BM47" s="81"/>
      <c r="BN47" s="81"/>
      <c r="BO47" s="81"/>
      <c r="BP47" s="81"/>
      <c r="BQ47" s="81"/>
      <c r="BR47" s="81"/>
      <c r="BS47" s="81"/>
      <c r="BT47" s="81"/>
      <c r="BU47" s="81"/>
      <c r="BV47" s="81"/>
      <c r="BW47" s="81"/>
      <c r="BX47" s="81"/>
      <c r="BY47" s="81"/>
      <c r="BZ47" s="8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0"/>
      <c r="BM48" s="81"/>
      <c r="BN48" s="81"/>
      <c r="BO48" s="81"/>
      <c r="BP48" s="81"/>
      <c r="BQ48" s="81"/>
      <c r="BR48" s="81"/>
      <c r="BS48" s="81"/>
      <c r="BT48" s="81"/>
      <c r="BU48" s="81"/>
      <c r="BV48" s="81"/>
      <c r="BW48" s="81"/>
      <c r="BX48" s="81"/>
      <c r="BY48" s="81"/>
      <c r="BZ48" s="8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0"/>
      <c r="BM49" s="81"/>
      <c r="BN49" s="81"/>
      <c r="BO49" s="81"/>
      <c r="BP49" s="81"/>
      <c r="BQ49" s="81"/>
      <c r="BR49" s="81"/>
      <c r="BS49" s="81"/>
      <c r="BT49" s="81"/>
      <c r="BU49" s="81"/>
      <c r="BV49" s="81"/>
      <c r="BW49" s="81"/>
      <c r="BX49" s="81"/>
      <c r="BY49" s="81"/>
      <c r="BZ49" s="8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0"/>
      <c r="BM50" s="81"/>
      <c r="BN50" s="81"/>
      <c r="BO50" s="81"/>
      <c r="BP50" s="81"/>
      <c r="BQ50" s="81"/>
      <c r="BR50" s="81"/>
      <c r="BS50" s="81"/>
      <c r="BT50" s="81"/>
      <c r="BU50" s="81"/>
      <c r="BV50" s="81"/>
      <c r="BW50" s="81"/>
      <c r="BX50" s="81"/>
      <c r="BY50" s="81"/>
      <c r="BZ50" s="8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0"/>
      <c r="BM51" s="81"/>
      <c r="BN51" s="81"/>
      <c r="BO51" s="81"/>
      <c r="BP51" s="81"/>
      <c r="BQ51" s="81"/>
      <c r="BR51" s="81"/>
      <c r="BS51" s="81"/>
      <c r="BT51" s="81"/>
      <c r="BU51" s="81"/>
      <c r="BV51" s="81"/>
      <c r="BW51" s="81"/>
      <c r="BX51" s="81"/>
      <c r="BY51" s="81"/>
      <c r="BZ51" s="8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0"/>
      <c r="BM52" s="81"/>
      <c r="BN52" s="81"/>
      <c r="BO52" s="81"/>
      <c r="BP52" s="81"/>
      <c r="BQ52" s="81"/>
      <c r="BR52" s="81"/>
      <c r="BS52" s="81"/>
      <c r="BT52" s="81"/>
      <c r="BU52" s="81"/>
      <c r="BV52" s="81"/>
      <c r="BW52" s="81"/>
      <c r="BX52" s="81"/>
      <c r="BY52" s="81"/>
      <c r="BZ52" s="8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0"/>
      <c r="BM53" s="81"/>
      <c r="BN53" s="81"/>
      <c r="BO53" s="81"/>
      <c r="BP53" s="81"/>
      <c r="BQ53" s="81"/>
      <c r="BR53" s="81"/>
      <c r="BS53" s="81"/>
      <c r="BT53" s="81"/>
      <c r="BU53" s="81"/>
      <c r="BV53" s="81"/>
      <c r="BW53" s="81"/>
      <c r="BX53" s="81"/>
      <c r="BY53" s="81"/>
      <c r="BZ53" s="8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0"/>
      <c r="BM54" s="81"/>
      <c r="BN54" s="81"/>
      <c r="BO54" s="81"/>
      <c r="BP54" s="81"/>
      <c r="BQ54" s="81"/>
      <c r="BR54" s="81"/>
      <c r="BS54" s="81"/>
      <c r="BT54" s="81"/>
      <c r="BU54" s="81"/>
      <c r="BV54" s="81"/>
      <c r="BW54" s="81"/>
      <c r="BX54" s="81"/>
      <c r="BY54" s="81"/>
      <c r="BZ54" s="8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0"/>
      <c r="BM55" s="81"/>
      <c r="BN55" s="81"/>
      <c r="BO55" s="81"/>
      <c r="BP55" s="81"/>
      <c r="BQ55" s="81"/>
      <c r="BR55" s="81"/>
      <c r="BS55" s="81"/>
      <c r="BT55" s="81"/>
      <c r="BU55" s="81"/>
      <c r="BV55" s="81"/>
      <c r="BW55" s="81"/>
      <c r="BX55" s="81"/>
      <c r="BY55" s="81"/>
      <c r="BZ55" s="8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0"/>
      <c r="BM56" s="81"/>
      <c r="BN56" s="81"/>
      <c r="BO56" s="81"/>
      <c r="BP56" s="81"/>
      <c r="BQ56" s="81"/>
      <c r="BR56" s="81"/>
      <c r="BS56" s="81"/>
      <c r="BT56" s="81"/>
      <c r="BU56" s="81"/>
      <c r="BV56" s="81"/>
      <c r="BW56" s="81"/>
      <c r="BX56" s="81"/>
      <c r="BY56" s="81"/>
      <c r="BZ56" s="8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0"/>
      <c r="BM57" s="81"/>
      <c r="BN57" s="81"/>
      <c r="BO57" s="81"/>
      <c r="BP57" s="81"/>
      <c r="BQ57" s="81"/>
      <c r="BR57" s="81"/>
      <c r="BS57" s="81"/>
      <c r="BT57" s="81"/>
      <c r="BU57" s="81"/>
      <c r="BV57" s="81"/>
      <c r="BW57" s="81"/>
      <c r="BX57" s="81"/>
      <c r="BY57" s="81"/>
      <c r="BZ57" s="8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0"/>
      <c r="BM58" s="81"/>
      <c r="BN58" s="81"/>
      <c r="BO58" s="81"/>
      <c r="BP58" s="81"/>
      <c r="BQ58" s="81"/>
      <c r="BR58" s="81"/>
      <c r="BS58" s="81"/>
      <c r="BT58" s="81"/>
      <c r="BU58" s="81"/>
      <c r="BV58" s="81"/>
      <c r="BW58" s="81"/>
      <c r="BX58" s="81"/>
      <c r="BY58" s="81"/>
      <c r="BZ58" s="8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0"/>
      <c r="BM59" s="81"/>
      <c r="BN59" s="81"/>
      <c r="BO59" s="81"/>
      <c r="BP59" s="81"/>
      <c r="BQ59" s="81"/>
      <c r="BR59" s="81"/>
      <c r="BS59" s="81"/>
      <c r="BT59" s="81"/>
      <c r="BU59" s="81"/>
      <c r="BV59" s="81"/>
      <c r="BW59" s="81"/>
      <c r="BX59" s="81"/>
      <c r="BY59" s="81"/>
      <c r="BZ59" s="82"/>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80"/>
      <c r="BM60" s="81"/>
      <c r="BN60" s="81"/>
      <c r="BO60" s="81"/>
      <c r="BP60" s="81"/>
      <c r="BQ60" s="81"/>
      <c r="BR60" s="81"/>
      <c r="BS60" s="81"/>
      <c r="BT60" s="81"/>
      <c r="BU60" s="81"/>
      <c r="BV60" s="81"/>
      <c r="BW60" s="81"/>
      <c r="BX60" s="81"/>
      <c r="BY60" s="81"/>
      <c r="BZ60" s="82"/>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80"/>
      <c r="BM61" s="81"/>
      <c r="BN61" s="81"/>
      <c r="BO61" s="81"/>
      <c r="BP61" s="81"/>
      <c r="BQ61" s="81"/>
      <c r="BR61" s="81"/>
      <c r="BS61" s="81"/>
      <c r="BT61" s="81"/>
      <c r="BU61" s="81"/>
      <c r="BV61" s="81"/>
      <c r="BW61" s="81"/>
      <c r="BX61" s="81"/>
      <c r="BY61" s="81"/>
      <c r="BZ61" s="8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0"/>
      <c r="BM62" s="81"/>
      <c r="BN62" s="81"/>
      <c r="BO62" s="81"/>
      <c r="BP62" s="81"/>
      <c r="BQ62" s="81"/>
      <c r="BR62" s="81"/>
      <c r="BS62" s="81"/>
      <c r="BT62" s="81"/>
      <c r="BU62" s="81"/>
      <c r="BV62" s="81"/>
      <c r="BW62" s="81"/>
      <c r="BX62" s="81"/>
      <c r="BY62" s="81"/>
      <c r="BZ62" s="8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OgmBbqeE1jf/l3l3GGIlcb4ybWOxeraID408guwuP/XpAgrthn5HkUSWtuFJnTMdZBQnl0agfzPOyndd7A+oVg==" saltValue="1D+iWGfmDtUA4IgO6RDO4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442097</v>
      </c>
      <c r="D6" s="19">
        <f t="shared" si="3"/>
        <v>46</v>
      </c>
      <c r="E6" s="19">
        <f t="shared" si="3"/>
        <v>17</v>
      </c>
      <c r="F6" s="19">
        <f t="shared" si="3"/>
        <v>1</v>
      </c>
      <c r="G6" s="19">
        <f t="shared" si="3"/>
        <v>0</v>
      </c>
      <c r="H6" s="19" t="str">
        <f t="shared" si="3"/>
        <v>大分県　豊後高田市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72.010000000000005</v>
      </c>
      <c r="P6" s="20">
        <f t="shared" si="3"/>
        <v>43.51</v>
      </c>
      <c r="Q6" s="20">
        <f t="shared" si="3"/>
        <v>86.7</v>
      </c>
      <c r="R6" s="20">
        <f t="shared" si="3"/>
        <v>2940</v>
      </c>
      <c r="S6" s="20">
        <f t="shared" si="3"/>
        <v>22177</v>
      </c>
      <c r="T6" s="20">
        <f t="shared" si="3"/>
        <v>206.24</v>
      </c>
      <c r="U6" s="20">
        <f t="shared" si="3"/>
        <v>107.53</v>
      </c>
      <c r="V6" s="20">
        <f t="shared" si="3"/>
        <v>9626</v>
      </c>
      <c r="W6" s="20">
        <f t="shared" si="3"/>
        <v>5.19</v>
      </c>
      <c r="X6" s="20">
        <f t="shared" si="3"/>
        <v>1854.72</v>
      </c>
      <c r="Y6" s="21" t="str">
        <f>IF(Y7="",NA(),Y7)</f>
        <v>-</v>
      </c>
      <c r="Z6" s="21" t="str">
        <f t="shared" ref="Z6:AH6" si="4">IF(Z7="",NA(),Z7)</f>
        <v>-</v>
      </c>
      <c r="AA6" s="21">
        <f t="shared" si="4"/>
        <v>100.85</v>
      </c>
      <c r="AB6" s="21">
        <f t="shared" si="4"/>
        <v>100.59</v>
      </c>
      <c r="AC6" s="21">
        <f t="shared" si="4"/>
        <v>99.53</v>
      </c>
      <c r="AD6" s="21" t="str">
        <f t="shared" si="4"/>
        <v>-</v>
      </c>
      <c r="AE6" s="21" t="str">
        <f t="shared" si="4"/>
        <v>-</v>
      </c>
      <c r="AF6" s="21">
        <f t="shared" si="4"/>
        <v>107.81</v>
      </c>
      <c r="AG6" s="21">
        <f t="shared" si="4"/>
        <v>107.54</v>
      </c>
      <c r="AH6" s="21">
        <f t="shared" si="4"/>
        <v>105.35</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18.2</v>
      </c>
      <c r="AR6" s="21">
        <f t="shared" si="5"/>
        <v>19.059999999999999</v>
      </c>
      <c r="AS6" s="21">
        <f t="shared" si="5"/>
        <v>26.07</v>
      </c>
      <c r="AT6" s="20" t="str">
        <f>IF(AT7="","",IF(AT7="-","【-】","【"&amp;SUBSTITUTE(TEXT(AT7,"#,##0.00"),"-","△")&amp;"】"))</f>
        <v>【3.15】</v>
      </c>
      <c r="AU6" s="21" t="str">
        <f>IF(AU7="",NA(),AU7)</f>
        <v>-</v>
      </c>
      <c r="AV6" s="21" t="str">
        <f t="shared" ref="AV6:BD6" si="6">IF(AV7="",NA(),AV7)</f>
        <v>-</v>
      </c>
      <c r="AW6" s="21">
        <f t="shared" si="6"/>
        <v>22.3</v>
      </c>
      <c r="AX6" s="21">
        <f t="shared" si="6"/>
        <v>13.18</v>
      </c>
      <c r="AY6" s="21">
        <f t="shared" si="6"/>
        <v>22.19</v>
      </c>
      <c r="AZ6" s="21" t="str">
        <f t="shared" si="6"/>
        <v>-</v>
      </c>
      <c r="BA6" s="21" t="str">
        <f t="shared" si="6"/>
        <v>-</v>
      </c>
      <c r="BB6" s="21">
        <f t="shared" si="6"/>
        <v>48.56</v>
      </c>
      <c r="BC6" s="21">
        <f t="shared" si="6"/>
        <v>47.58</v>
      </c>
      <c r="BD6" s="21">
        <f t="shared" si="6"/>
        <v>65.87</v>
      </c>
      <c r="BE6" s="20" t="str">
        <f>IF(BE7="","",IF(BE7="-","【-】","【"&amp;SUBSTITUTE(TEXT(BE7,"#,##0.00"),"-","△")&amp;"】"))</f>
        <v>【73.44】</v>
      </c>
      <c r="BF6" s="21" t="str">
        <f>IF(BF7="",NA(),BF7)</f>
        <v>-</v>
      </c>
      <c r="BG6" s="21" t="str">
        <f t="shared" ref="BG6:BO6" si="7">IF(BG7="",NA(),BG7)</f>
        <v>-</v>
      </c>
      <c r="BH6" s="21">
        <f t="shared" si="7"/>
        <v>854.38</v>
      </c>
      <c r="BI6" s="21">
        <f t="shared" si="7"/>
        <v>662.22</v>
      </c>
      <c r="BJ6" s="21">
        <f t="shared" si="7"/>
        <v>1705.22</v>
      </c>
      <c r="BK6" s="21" t="str">
        <f t="shared" si="7"/>
        <v>-</v>
      </c>
      <c r="BL6" s="21" t="str">
        <f t="shared" si="7"/>
        <v>-</v>
      </c>
      <c r="BM6" s="21">
        <f t="shared" si="7"/>
        <v>1245.0999999999999</v>
      </c>
      <c r="BN6" s="21">
        <f t="shared" si="7"/>
        <v>1108.8</v>
      </c>
      <c r="BO6" s="21">
        <f t="shared" si="7"/>
        <v>742.08</v>
      </c>
      <c r="BP6" s="20" t="str">
        <f>IF(BP7="","",IF(BP7="-","【-】","【"&amp;SUBSTITUTE(TEXT(BP7,"#,##0.00"),"-","△")&amp;"】"))</f>
        <v>【652.82】</v>
      </c>
      <c r="BQ6" s="21" t="str">
        <f>IF(BQ7="",NA(),BQ7)</f>
        <v>-</v>
      </c>
      <c r="BR6" s="21" t="str">
        <f t="shared" ref="BR6:BZ6" si="8">IF(BR7="",NA(),BR7)</f>
        <v>-</v>
      </c>
      <c r="BS6" s="21">
        <f t="shared" si="8"/>
        <v>100.43</v>
      </c>
      <c r="BT6" s="21">
        <f t="shared" si="8"/>
        <v>100.27</v>
      </c>
      <c r="BU6" s="21">
        <f t="shared" si="8"/>
        <v>101.46</v>
      </c>
      <c r="BV6" s="21" t="str">
        <f t="shared" si="8"/>
        <v>-</v>
      </c>
      <c r="BW6" s="21" t="str">
        <f t="shared" si="8"/>
        <v>-</v>
      </c>
      <c r="BX6" s="21">
        <f t="shared" si="8"/>
        <v>79.77</v>
      </c>
      <c r="BY6" s="21">
        <f t="shared" si="8"/>
        <v>79.63</v>
      </c>
      <c r="BZ6" s="21">
        <f t="shared" si="8"/>
        <v>86.51</v>
      </c>
      <c r="CA6" s="20" t="str">
        <f>IF(CA7="","",IF(CA7="-","【-】","【"&amp;SUBSTITUTE(TEXT(CA7,"#,##0.00"),"-","△")&amp;"】"))</f>
        <v>【97.61】</v>
      </c>
      <c r="CB6" s="21" t="str">
        <f>IF(CB7="",NA(),CB7)</f>
        <v>-</v>
      </c>
      <c r="CC6" s="21" t="str">
        <f t="shared" ref="CC6:CK6" si="9">IF(CC7="",NA(),CC7)</f>
        <v>-</v>
      </c>
      <c r="CD6" s="21">
        <f t="shared" si="9"/>
        <v>151.19999999999999</v>
      </c>
      <c r="CE6" s="21">
        <f t="shared" si="9"/>
        <v>151.54</v>
      </c>
      <c r="CF6" s="21">
        <f t="shared" si="9"/>
        <v>150</v>
      </c>
      <c r="CG6" s="21" t="str">
        <f t="shared" si="9"/>
        <v>-</v>
      </c>
      <c r="CH6" s="21" t="str">
        <f t="shared" si="9"/>
        <v>-</v>
      </c>
      <c r="CI6" s="21">
        <f t="shared" si="9"/>
        <v>214.56</v>
      </c>
      <c r="CJ6" s="21">
        <f t="shared" si="9"/>
        <v>213.66</v>
      </c>
      <c r="CK6" s="21">
        <f t="shared" si="9"/>
        <v>188.24</v>
      </c>
      <c r="CL6" s="20" t="str">
        <f>IF(CL7="","",IF(CL7="-","【-】","【"&amp;SUBSTITUTE(TEXT(CL7,"#,##0.00"),"-","△")&amp;"】"))</f>
        <v>【138.29】</v>
      </c>
      <c r="CM6" s="21" t="str">
        <f>IF(CM7="",NA(),CM7)</f>
        <v>-</v>
      </c>
      <c r="CN6" s="21" t="str">
        <f t="shared" ref="CN6:CV6" si="10">IF(CN7="",NA(),CN7)</f>
        <v>-</v>
      </c>
      <c r="CO6" s="21">
        <f t="shared" si="10"/>
        <v>77.23</v>
      </c>
      <c r="CP6" s="21">
        <f t="shared" si="10"/>
        <v>76.73</v>
      </c>
      <c r="CQ6" s="21">
        <f t="shared" si="10"/>
        <v>79.459999999999994</v>
      </c>
      <c r="CR6" s="21" t="str">
        <f t="shared" si="10"/>
        <v>-</v>
      </c>
      <c r="CS6" s="21" t="str">
        <f t="shared" si="10"/>
        <v>-</v>
      </c>
      <c r="CT6" s="21">
        <f t="shared" si="10"/>
        <v>49.47</v>
      </c>
      <c r="CU6" s="21">
        <f t="shared" si="10"/>
        <v>48.19</v>
      </c>
      <c r="CV6" s="21">
        <f t="shared" si="10"/>
        <v>54.86</v>
      </c>
      <c r="CW6" s="20" t="str">
        <f>IF(CW7="","",IF(CW7="-","【-】","【"&amp;SUBSTITUTE(TEXT(CW7,"#,##0.00"),"-","△")&amp;"】"))</f>
        <v>【59.10】</v>
      </c>
      <c r="CX6" s="21" t="str">
        <f>IF(CX7="",NA(),CX7)</f>
        <v>-</v>
      </c>
      <c r="CY6" s="21" t="str">
        <f t="shared" ref="CY6:DG6" si="11">IF(CY7="",NA(),CY7)</f>
        <v>-</v>
      </c>
      <c r="CZ6" s="21">
        <f t="shared" si="11"/>
        <v>82.63</v>
      </c>
      <c r="DA6" s="21">
        <f t="shared" si="11"/>
        <v>83.27</v>
      </c>
      <c r="DB6" s="21">
        <f t="shared" si="11"/>
        <v>84.08</v>
      </c>
      <c r="DC6" s="21" t="str">
        <f t="shared" si="11"/>
        <v>-</v>
      </c>
      <c r="DD6" s="21" t="str">
        <f t="shared" si="11"/>
        <v>-</v>
      </c>
      <c r="DE6" s="21">
        <f t="shared" si="11"/>
        <v>82.06</v>
      </c>
      <c r="DF6" s="21">
        <f t="shared" si="11"/>
        <v>82.26</v>
      </c>
      <c r="DG6" s="21">
        <f t="shared" si="11"/>
        <v>91.37</v>
      </c>
      <c r="DH6" s="20" t="str">
        <f>IF(DH7="","",IF(DH7="-","【-】","【"&amp;SUBSTITUTE(TEXT(DH7,"#,##0.00"),"-","△")&amp;"】"))</f>
        <v>【95.82】</v>
      </c>
      <c r="DI6" s="21" t="str">
        <f>IF(DI7="",NA(),DI7)</f>
        <v>-</v>
      </c>
      <c r="DJ6" s="21" t="str">
        <f t="shared" ref="DJ6:DR6" si="12">IF(DJ7="",NA(),DJ7)</f>
        <v>-</v>
      </c>
      <c r="DK6" s="21">
        <f t="shared" si="12"/>
        <v>3.97</v>
      </c>
      <c r="DL6" s="21">
        <f t="shared" si="12"/>
        <v>7.48</v>
      </c>
      <c r="DM6" s="21">
        <f t="shared" si="12"/>
        <v>10.63</v>
      </c>
      <c r="DN6" s="21" t="str">
        <f t="shared" si="12"/>
        <v>-</v>
      </c>
      <c r="DO6" s="21" t="str">
        <f t="shared" si="12"/>
        <v>-</v>
      </c>
      <c r="DP6" s="21">
        <f t="shared" si="12"/>
        <v>19.93</v>
      </c>
      <c r="DQ6" s="21">
        <f t="shared" si="12"/>
        <v>21.94</v>
      </c>
      <c r="DR6" s="21">
        <f t="shared" si="12"/>
        <v>29.42</v>
      </c>
      <c r="DS6" s="20" t="str">
        <f>IF(DS7="","",IF(DS7="-","【-】","【"&amp;SUBSTITUTE(TEXT(DS7,"#,##0.00"),"-","△")&amp;"】"))</f>
        <v>【39.74】</v>
      </c>
      <c r="DT6" s="21" t="str">
        <f>IF(DT7="",NA(),DT7)</f>
        <v>-</v>
      </c>
      <c r="DU6" s="21" t="str">
        <f t="shared" ref="DU6:EC6" si="13">IF(DU7="",NA(),DU7)</f>
        <v>-</v>
      </c>
      <c r="DV6" s="20">
        <f t="shared" si="13"/>
        <v>0</v>
      </c>
      <c r="DW6" s="20">
        <f t="shared" si="13"/>
        <v>0</v>
      </c>
      <c r="DX6" s="21">
        <f t="shared" si="13"/>
        <v>1.1399999999999999</v>
      </c>
      <c r="DY6" s="21" t="str">
        <f t="shared" si="13"/>
        <v>-</v>
      </c>
      <c r="DZ6" s="21" t="str">
        <f t="shared" si="13"/>
        <v>-</v>
      </c>
      <c r="EA6" s="20">
        <f t="shared" si="13"/>
        <v>0</v>
      </c>
      <c r="EB6" s="20">
        <f t="shared" si="13"/>
        <v>0</v>
      </c>
      <c r="EC6" s="21">
        <f t="shared" si="13"/>
        <v>0.74</v>
      </c>
      <c r="ED6" s="20" t="str">
        <f>IF(ED7="","",IF(ED7="-","【-】","【"&amp;SUBSTITUTE(TEXT(ED7,"#,##0.00"),"-","△")&amp;"】"))</f>
        <v>【7.62】</v>
      </c>
      <c r="EE6" s="21" t="str">
        <f>IF(EE7="",NA(),EE7)</f>
        <v>-</v>
      </c>
      <c r="EF6" s="21" t="str">
        <f t="shared" ref="EF6:EN6" si="14">IF(EF7="",NA(),EF7)</f>
        <v>-</v>
      </c>
      <c r="EG6" s="20">
        <f t="shared" si="14"/>
        <v>0</v>
      </c>
      <c r="EH6" s="20">
        <f t="shared" si="14"/>
        <v>0</v>
      </c>
      <c r="EI6" s="21">
        <f t="shared" si="14"/>
        <v>0.5</v>
      </c>
      <c r="EJ6" s="21" t="str">
        <f t="shared" si="14"/>
        <v>-</v>
      </c>
      <c r="EK6" s="21" t="str">
        <f t="shared" si="14"/>
        <v>-</v>
      </c>
      <c r="EL6" s="21">
        <f t="shared" si="14"/>
        <v>0.32</v>
      </c>
      <c r="EM6" s="21">
        <f t="shared" si="14"/>
        <v>0.1</v>
      </c>
      <c r="EN6" s="21">
        <f t="shared" si="14"/>
        <v>7.0000000000000007E-2</v>
      </c>
      <c r="EO6" s="20" t="str">
        <f>IF(EO7="","",IF(EO7="-","【-】","【"&amp;SUBSTITUTE(TEXT(EO7,"#,##0.00"),"-","△")&amp;"】"))</f>
        <v>【0.23】</v>
      </c>
    </row>
    <row r="7" spans="1:148" s="22" customFormat="1" x14ac:dyDescent="0.15">
      <c r="A7" s="14"/>
      <c r="B7" s="23">
        <v>2022</v>
      </c>
      <c r="C7" s="23">
        <v>442097</v>
      </c>
      <c r="D7" s="23">
        <v>46</v>
      </c>
      <c r="E7" s="23">
        <v>17</v>
      </c>
      <c r="F7" s="23">
        <v>1</v>
      </c>
      <c r="G7" s="23">
        <v>0</v>
      </c>
      <c r="H7" s="23" t="s">
        <v>96</v>
      </c>
      <c r="I7" s="23" t="s">
        <v>97</v>
      </c>
      <c r="J7" s="23" t="s">
        <v>98</v>
      </c>
      <c r="K7" s="23" t="s">
        <v>99</v>
      </c>
      <c r="L7" s="23" t="s">
        <v>100</v>
      </c>
      <c r="M7" s="23" t="s">
        <v>101</v>
      </c>
      <c r="N7" s="24" t="s">
        <v>102</v>
      </c>
      <c r="O7" s="24">
        <v>72.010000000000005</v>
      </c>
      <c r="P7" s="24">
        <v>43.51</v>
      </c>
      <c r="Q7" s="24">
        <v>86.7</v>
      </c>
      <c r="R7" s="24">
        <v>2940</v>
      </c>
      <c r="S7" s="24">
        <v>22177</v>
      </c>
      <c r="T7" s="24">
        <v>206.24</v>
      </c>
      <c r="U7" s="24">
        <v>107.53</v>
      </c>
      <c r="V7" s="24">
        <v>9626</v>
      </c>
      <c r="W7" s="24">
        <v>5.19</v>
      </c>
      <c r="X7" s="24">
        <v>1854.72</v>
      </c>
      <c r="Y7" s="24" t="s">
        <v>102</v>
      </c>
      <c r="Z7" s="24" t="s">
        <v>102</v>
      </c>
      <c r="AA7" s="24">
        <v>100.85</v>
      </c>
      <c r="AB7" s="24">
        <v>100.59</v>
      </c>
      <c r="AC7" s="24">
        <v>99.53</v>
      </c>
      <c r="AD7" s="24" t="s">
        <v>102</v>
      </c>
      <c r="AE7" s="24" t="s">
        <v>102</v>
      </c>
      <c r="AF7" s="24">
        <v>107.81</v>
      </c>
      <c r="AG7" s="24">
        <v>107.54</v>
      </c>
      <c r="AH7" s="24">
        <v>105.35</v>
      </c>
      <c r="AI7" s="24">
        <v>106.11</v>
      </c>
      <c r="AJ7" s="24" t="s">
        <v>102</v>
      </c>
      <c r="AK7" s="24" t="s">
        <v>102</v>
      </c>
      <c r="AL7" s="24">
        <v>0</v>
      </c>
      <c r="AM7" s="24">
        <v>0</v>
      </c>
      <c r="AN7" s="24">
        <v>0</v>
      </c>
      <c r="AO7" s="24" t="s">
        <v>102</v>
      </c>
      <c r="AP7" s="24" t="s">
        <v>102</v>
      </c>
      <c r="AQ7" s="24">
        <v>18.2</v>
      </c>
      <c r="AR7" s="24">
        <v>19.059999999999999</v>
      </c>
      <c r="AS7" s="24">
        <v>26.07</v>
      </c>
      <c r="AT7" s="24">
        <v>3.15</v>
      </c>
      <c r="AU7" s="24" t="s">
        <v>102</v>
      </c>
      <c r="AV7" s="24" t="s">
        <v>102</v>
      </c>
      <c r="AW7" s="24">
        <v>22.3</v>
      </c>
      <c r="AX7" s="24">
        <v>13.18</v>
      </c>
      <c r="AY7" s="24">
        <v>22.19</v>
      </c>
      <c r="AZ7" s="24" t="s">
        <v>102</v>
      </c>
      <c r="BA7" s="24" t="s">
        <v>102</v>
      </c>
      <c r="BB7" s="24">
        <v>48.56</v>
      </c>
      <c r="BC7" s="24">
        <v>47.58</v>
      </c>
      <c r="BD7" s="24">
        <v>65.87</v>
      </c>
      <c r="BE7" s="24">
        <v>73.44</v>
      </c>
      <c r="BF7" s="24" t="s">
        <v>102</v>
      </c>
      <c r="BG7" s="24" t="s">
        <v>102</v>
      </c>
      <c r="BH7" s="24">
        <v>854.38</v>
      </c>
      <c r="BI7" s="24">
        <v>662.22</v>
      </c>
      <c r="BJ7" s="24">
        <v>1705.22</v>
      </c>
      <c r="BK7" s="24" t="s">
        <v>102</v>
      </c>
      <c r="BL7" s="24" t="s">
        <v>102</v>
      </c>
      <c r="BM7" s="24">
        <v>1245.0999999999999</v>
      </c>
      <c r="BN7" s="24">
        <v>1108.8</v>
      </c>
      <c r="BO7" s="24">
        <v>742.08</v>
      </c>
      <c r="BP7" s="24">
        <v>652.82000000000005</v>
      </c>
      <c r="BQ7" s="24" t="s">
        <v>102</v>
      </c>
      <c r="BR7" s="24" t="s">
        <v>102</v>
      </c>
      <c r="BS7" s="24">
        <v>100.43</v>
      </c>
      <c r="BT7" s="24">
        <v>100.27</v>
      </c>
      <c r="BU7" s="24">
        <v>101.46</v>
      </c>
      <c r="BV7" s="24" t="s">
        <v>102</v>
      </c>
      <c r="BW7" s="24" t="s">
        <v>102</v>
      </c>
      <c r="BX7" s="24">
        <v>79.77</v>
      </c>
      <c r="BY7" s="24">
        <v>79.63</v>
      </c>
      <c r="BZ7" s="24">
        <v>86.51</v>
      </c>
      <c r="CA7" s="24">
        <v>97.61</v>
      </c>
      <c r="CB7" s="24" t="s">
        <v>102</v>
      </c>
      <c r="CC7" s="24" t="s">
        <v>102</v>
      </c>
      <c r="CD7" s="24">
        <v>151.19999999999999</v>
      </c>
      <c r="CE7" s="24">
        <v>151.54</v>
      </c>
      <c r="CF7" s="24">
        <v>150</v>
      </c>
      <c r="CG7" s="24" t="s">
        <v>102</v>
      </c>
      <c r="CH7" s="24" t="s">
        <v>102</v>
      </c>
      <c r="CI7" s="24">
        <v>214.56</v>
      </c>
      <c r="CJ7" s="24">
        <v>213.66</v>
      </c>
      <c r="CK7" s="24">
        <v>188.24</v>
      </c>
      <c r="CL7" s="24">
        <v>138.29</v>
      </c>
      <c r="CM7" s="24" t="s">
        <v>102</v>
      </c>
      <c r="CN7" s="24" t="s">
        <v>102</v>
      </c>
      <c r="CO7" s="24">
        <v>77.23</v>
      </c>
      <c r="CP7" s="24">
        <v>76.73</v>
      </c>
      <c r="CQ7" s="24">
        <v>79.459999999999994</v>
      </c>
      <c r="CR7" s="24" t="s">
        <v>102</v>
      </c>
      <c r="CS7" s="24" t="s">
        <v>102</v>
      </c>
      <c r="CT7" s="24">
        <v>49.47</v>
      </c>
      <c r="CU7" s="24">
        <v>48.19</v>
      </c>
      <c r="CV7" s="24">
        <v>54.86</v>
      </c>
      <c r="CW7" s="24">
        <v>59.1</v>
      </c>
      <c r="CX7" s="24" t="s">
        <v>102</v>
      </c>
      <c r="CY7" s="24" t="s">
        <v>102</v>
      </c>
      <c r="CZ7" s="24">
        <v>82.63</v>
      </c>
      <c r="DA7" s="24">
        <v>83.27</v>
      </c>
      <c r="DB7" s="24">
        <v>84.08</v>
      </c>
      <c r="DC7" s="24" t="s">
        <v>102</v>
      </c>
      <c r="DD7" s="24" t="s">
        <v>102</v>
      </c>
      <c r="DE7" s="24">
        <v>82.06</v>
      </c>
      <c r="DF7" s="24">
        <v>82.26</v>
      </c>
      <c r="DG7" s="24">
        <v>91.37</v>
      </c>
      <c r="DH7" s="24">
        <v>95.82</v>
      </c>
      <c r="DI7" s="24" t="s">
        <v>102</v>
      </c>
      <c r="DJ7" s="24" t="s">
        <v>102</v>
      </c>
      <c r="DK7" s="24">
        <v>3.97</v>
      </c>
      <c r="DL7" s="24">
        <v>7.48</v>
      </c>
      <c r="DM7" s="24">
        <v>10.63</v>
      </c>
      <c r="DN7" s="24" t="s">
        <v>102</v>
      </c>
      <c r="DO7" s="24" t="s">
        <v>102</v>
      </c>
      <c r="DP7" s="24">
        <v>19.93</v>
      </c>
      <c r="DQ7" s="24">
        <v>21.94</v>
      </c>
      <c r="DR7" s="24">
        <v>29.42</v>
      </c>
      <c r="DS7" s="24">
        <v>39.74</v>
      </c>
      <c r="DT7" s="24" t="s">
        <v>102</v>
      </c>
      <c r="DU7" s="24" t="s">
        <v>102</v>
      </c>
      <c r="DV7" s="24">
        <v>0</v>
      </c>
      <c r="DW7" s="24">
        <v>0</v>
      </c>
      <c r="DX7" s="24">
        <v>1.1399999999999999</v>
      </c>
      <c r="DY7" s="24" t="s">
        <v>102</v>
      </c>
      <c r="DZ7" s="24" t="s">
        <v>102</v>
      </c>
      <c r="EA7" s="24">
        <v>0</v>
      </c>
      <c r="EB7" s="24">
        <v>0</v>
      </c>
      <c r="EC7" s="24">
        <v>0.74</v>
      </c>
      <c r="ED7" s="24">
        <v>7.62</v>
      </c>
      <c r="EE7" s="24" t="s">
        <v>102</v>
      </c>
      <c r="EF7" s="24" t="s">
        <v>102</v>
      </c>
      <c r="EG7" s="24">
        <v>0</v>
      </c>
      <c r="EH7" s="24">
        <v>0</v>
      </c>
      <c r="EI7" s="24">
        <v>0.5</v>
      </c>
      <c r="EJ7" s="24" t="s">
        <v>102</v>
      </c>
      <c r="EK7" s="24" t="s">
        <v>102</v>
      </c>
      <c r="EL7" s="24">
        <v>0.32</v>
      </c>
      <c r="EM7" s="24">
        <v>0.1</v>
      </c>
      <c r="EN7" s="24">
        <v>7.0000000000000007E-2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2024-02-26T02:03:38Z</cp:lastPrinted>
  <dcterms:created xsi:type="dcterms:W3CDTF">2023-12-12T00:52:10Z</dcterms:created>
  <dcterms:modified xsi:type="dcterms:W3CDTF">2024-02-26T02:28:38Z</dcterms:modified>
  <cp:category/>
</cp:coreProperties>
</file>