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0857\Desktop\"/>
    </mc:Choice>
  </mc:AlternateContent>
  <workbookProtection workbookAlgorithmName="SHA-512" workbookHashValue="uqADacznF1vkRHFn0dK+NeB1w4T6iIBjZknV7fi2Z4D2f+NwU8T4DqZrQYIPzzW8gRYiLIwuF1G0m5Lu1ThljQ==" workbookSaltValue="OIrB597hGRZWf0KKI90cV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P10" i="4"/>
  <c r="I10" i="4"/>
  <c r="BB8" i="4"/>
  <c r="AT8"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<sst xmlns="http://schemas.openxmlformats.org/spreadsheetml/2006/main" count="236" uniqueCount="119">
  <si>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</si>
  <si>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</si>
  <si>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</si>
  <si>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</si>
  <si>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</si>
  <si>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</si>
  <si>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</si>
  <si>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</si>
  <si>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</si>
  <si>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</si>
  <si>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</si>
  <si>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</si>
  <si>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</si>
  <si>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</si>
  <si>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</si>
  <si>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</si>
  <si>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</si>
  <si>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</si>
  <si>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</si>
  <si>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</si>
  <si>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</si>
  <si>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</si>
  <si>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</si>
  <si>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</si>
  <si>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</si>
  <si>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</si>
  <si>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</si>
  <si>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</si>
  <si>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</si>
  <si>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</si>
  <si>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</si>
  <si>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</si>
  <si>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</si>
  <si>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</si>
  <si>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</si>
  <si>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</si>
  <si>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</si>
  <si>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</si>
  <si>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</si>
  <si>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</si>
  <si>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</si>
  <si>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</si>
  <si>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</si>
  <si>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</si>
  <si>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</si>
  <si>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</si>
  <si>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</si>
  <si>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</si>
  <si>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</si>
  <si>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</si>
  <si>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</si>
  <si>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</si>
  <si>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</si>
  <si>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</si>
  <si>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</si>
  <si>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</si>
  <si>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</si>
  <si>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</si>
  <si>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</si>
  <si>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</si>
  <si>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</si>
  <si>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</si>
  <si>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</si>
  <si>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</si>
  <si>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</si>
  <si>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</si>
  <si>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</si>
  <si>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</si>
  <si>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</si>
  <si>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</si>
  <si>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</si>
  <si>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</si>
  <si>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</si>
  <si>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</si>
  <si>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</si>
  <si>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</si>
  <si>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</si>
  <si>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</si>
  <si>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</si>
  <si>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</si>
  <si>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</si>
  <si>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</si>
  <si>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</si>
  <si>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</si>
  <si>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</si>
  <si>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</si>
  <si>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</si>
  <si>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</si>
  <si>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</si>
  <si>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</si>
  <si>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</si>
  <si>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</si>
  <si>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</si>
  <si>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</si>
  <si>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</si>
  <si>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</si>
  <si>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</si>
  <si>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</si>
  <si>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</si>
  <si>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</si>
  <si>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</si>
  <si>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</si>
  <si>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</si>
  <si>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</si>
  <si>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</si>
  <si>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</si>
  <si>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</si>
  <si>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</si>
  <si>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</si>
  <si>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</si>
  <si>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</si>
  <si>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</si>
  <si>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</si>
  <si>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</si>
  <si>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</si>
  <si>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</si>
  <si>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3年度末での汚水管渠総延長L=74.1kmのうち、布設後20年経過した管渠が58.4km、30年経過が26.1kmと、布設後30年以上経過した管渠の割合は、35%を超えており、今後もその割合は増え続けていきます。また、大雨時に終末処理場に流入する不明水量は依然として多く、その対策が急がれます。
管渠の更新・老朽化対策は、ストックマネジメント支援制度に基づき計画的に実施することが望ましく、単発的な単費工事だけでは限界があるため、ストックマネジメント計画の策定及び実施設計について鋭意取り組んでいます。</t>
    <rPh sb="0" eb="1">
      <t>レイ</t>
    </rPh>
    <rPh sb="1" eb="2">
      <t>ワ</t>
    </rPh>
    <rPh sb="61" eb="63">
      <t>フセツ</t>
    </rPh>
    <rPh sb="63" eb="64">
      <t>ゴ</t>
    </rPh>
    <rPh sb="66" eb="69">
      <t>ネンイジョウ</t>
    </rPh>
    <rPh sb="69" eb="71">
      <t>ケイカ</t>
    </rPh>
    <rPh sb="76" eb="78">
      <t>ワリアイ</t>
    </rPh>
    <rPh sb="84" eb="85">
      <t>コ</t>
    </rPh>
    <rPh sb="90" eb="92">
      <t>コンゴ</t>
    </rPh>
    <rPh sb="130" eb="132">
      <t>イゼン</t>
    </rPh>
    <rPh sb="135" eb="136">
      <t>オオ</t>
    </rPh>
    <rPh sb="227" eb="229">
      <t>ケイカク</t>
    </rPh>
    <rPh sb="230" eb="232">
      <t>サクテイ</t>
    </rPh>
    <rPh sb="232" eb="233">
      <t>オヨ</t>
    </rPh>
    <rPh sb="234" eb="236">
      <t>ジッシ</t>
    </rPh>
    <rPh sb="236" eb="238">
      <t>セッケイ</t>
    </rPh>
    <rPh sb="242" eb="244">
      <t>エイイ</t>
    </rPh>
    <phoneticPr fontId="4"/>
  </si>
  <si>
    <t>現状、経営の健全性・効率性に改善がみられるものの、依然として健全であるとは言い難く、今後管渠の更新や施設の長寿命化も予定されるため、益々経営が厳しくなることが予想されます。当市ではH28年度末に経営戦略を策定し、今後10年の収支計画について検討しています。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また資産状況の把握・分析や適切な使用料設定の検討をするためには、経営の透明化が必要不可欠でありますが、令和5年4月からは財務規定を法適用化しています。</t>
    <rPh sb="14" eb="16">
      <t>カイゼン</t>
    </rPh>
    <rPh sb="25" eb="27">
      <t>イゼン</t>
    </rPh>
    <rPh sb="30" eb="32">
      <t>ケンゼン</t>
    </rPh>
    <rPh sb="37" eb="38">
      <t>イ</t>
    </rPh>
    <rPh sb="39" eb="40">
      <t>ガタ</t>
    </rPh>
    <rPh sb="307" eb="308">
      <t>レイ</t>
    </rPh>
    <rPh sb="308" eb="309">
      <t>ワ</t>
    </rPh>
    <rPh sb="312" eb="313">
      <t>ガツ</t>
    </rPh>
    <rPh sb="316" eb="320">
      <t>ザイムキテイ</t>
    </rPh>
    <rPh sb="321" eb="324">
      <t>ホウテキヨウ</t>
    </rPh>
    <phoneticPr fontId="4"/>
  </si>
  <si>
    <r>
      <t>①総費用に地方債償還金を加えた費用が総収益でどの程度賄われているかを示す指標・・・平成28年から徐々に比率が上昇しているものの、恒常的な赤字経営であることが言えるが、</t>
    </r>
    <r>
      <rPr>
        <sz val="9"/>
        <rFont val="ＭＳ ゴシック"/>
        <family val="3"/>
        <charset val="128"/>
      </rPr>
      <t>令和4年度では96.78%まで上昇しており、事業計画をはじ</t>
    </r>
    <r>
      <rPr>
        <sz val="9"/>
        <color theme="1"/>
        <rFont val="ＭＳ ゴシック"/>
        <family val="3"/>
        <charset val="128"/>
      </rPr>
      <t>めとした経営努力の成果が表れていると言えます。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t>
    </r>
    <r>
      <rPr>
        <sz val="9"/>
        <rFont val="ＭＳ ゴシック"/>
        <family val="3"/>
        <charset val="128"/>
      </rPr>
      <t>令和2年度からは減少傾向となっていましたが、令和4年度では類団平均を超えるまでになっています。</t>
    </r>
    <r>
      <rPr>
        <sz val="9"/>
        <color theme="1"/>
        <rFont val="ＭＳ ゴシック"/>
        <family val="3"/>
        <charset val="128"/>
      </rPr>
      <t>今後も、管渠の更新や施設の長寿命化など取り組むべき課題も多いことから、更なる使用料収入の確保が必要です。
⑥有収水量1㎥あたりの汚水処理について、かかる費用を表した指標・・・</t>
    </r>
    <r>
      <rPr>
        <sz val="9"/>
        <rFont val="ＭＳ ゴシック"/>
        <family val="3"/>
        <charset val="128"/>
      </rPr>
      <t xml:space="preserve">令和2年度・令和3年度と増加傾向にありましたが、令和4年度では類似団体と比較して同程度に減少しています。また、全国平均に比べるとまだ高水準にあるため、汚水処理の効率化を図る必要があります。
⑦処理能力に対する処理水量の割合であり、施設の利用状況や適正規模を判断する指標・・・全国平均及び類似団体と比較して著しく低い数値で推移しており、施設効率を改善する必要がありましたが、令和4年度にあたっては増加傾向となっており全国平均に近づいています。
⑧処理区域内人口のうち、汚水処理している人口の割合を表した指標・・・全国平均及び類似団体と比較すると低い数値で推移しています。水洗化率向上の取り組みを行うことで少しずつ向上していることから、今後も継続した水洗化率向上の取り組みが必要です。
</t>
    </r>
    <rPh sb="278" eb="280">
      <t>ゲンショウ</t>
    </rPh>
    <rPh sb="280" eb="282">
      <t>ケイコウ</t>
    </rPh>
    <rPh sb="292" eb="294">
      <t>レイワ</t>
    </rPh>
    <rPh sb="295" eb="297">
      <t>ネンド</t>
    </rPh>
    <rPh sb="304" eb="305">
      <t>コ</t>
    </rPh>
    <rPh sb="410" eb="412">
      <t>レイワ</t>
    </rPh>
    <rPh sb="413" eb="415">
      <t>ネンド</t>
    </rPh>
    <rPh sb="418" eb="420">
      <t>ケイコウ</t>
    </rPh>
    <rPh sb="428" eb="430">
      <t>レイワ</t>
    </rPh>
    <rPh sb="431" eb="433">
      <t>ネンド</t>
    </rPh>
    <rPh sb="435" eb="439">
      <t>ルイジダンタイ</t>
    </rPh>
    <rPh sb="440" eb="442">
      <t>ヒカク</t>
    </rPh>
    <rPh sb="444" eb="447">
      <t>ドウテイド</t>
    </rPh>
    <rPh sb="448" eb="450">
      <t>ゲンショウ</t>
    </rPh>
    <rPh sb="590" eb="592">
      <t>レイワ</t>
    </rPh>
    <rPh sb="593" eb="595">
      <t>ネンド</t>
    </rPh>
    <rPh sb="601" eb="605">
      <t>ゾウカケイコウ</t>
    </rPh>
    <rPh sb="611" eb="615">
      <t>ゼンコクヘイキン</t>
    </rPh>
    <rPh sb="616" eb="617">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</si>
</sst>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0.03</c:v>
                </c:pt>
                <c:pt idx="1">
                  <c:v>0.01</c:v>
                </c:pt>
                <c:pt idx="2" formatCode="#,##0.00;&quot;△&quot;#,##0.00">
                  <c:v>0</c:v>
                </c:pt>
                <c:pt idx="3" formatCode="#,##0.00;&quot;△&quot;#,##0.00">
                  <c:v>0</c:v>
                </c:pt>
                <c:pt idx="4">
                  <c:v>0.01</c:v>
                </c:pt>
              </c:numCache>
            </c:numRef>
          </c:val>
          <c:extLst>
            <c:ext xmlns:c16="http://schemas.microsoft.com/office/drawing/2014/chart" uri="{C3380CC4-5D6E-409C-BE32-E72D297353CC}">
              <c16:uniqueId val="{00000000-23E2-4BA0-8959-3F5D036CD14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23E2-4BA0-8959-3F5D036CD14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39.880000000000003</c:v>
                </c:pt>
                <c:pt idx="1">
                  <c:v>38.21</c:v>
                </c:pt>
                <c:pt idx="2">
                  <c:v>35.06</c:v>
                </c:pt>
                <c:pt idx="3">
                  <c:v>33.119999999999997</c:v>
                </c:pt>
                <c:pt idx="4">
                  <c:v>50.11</c:v>
                </c:pt>
              </c:numCache>
            </c:numRef>
          </c:val>
          <c:extLst>
            <c:ext xmlns:c16="http://schemas.microsoft.com/office/drawing/2014/chart" uri="{C3380CC4-5D6E-409C-BE32-E72D297353CC}">
              <c16:uniqueId val="{00000000-3F80-41CF-956E-2A6854F6F6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3F80-41CF-956E-2A6854F6F6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79.19</c:v>
                </c:pt>
                <c:pt idx="1">
                  <c:v>80.650000000000006</c:v>
                </c:pt>
                <c:pt idx="2">
                  <c:v>81.31</c:v>
                </c:pt>
                <c:pt idx="3">
                  <c:v>81.8</c:v>
                </c:pt>
                <c:pt idx="4">
                  <c:v>82.33</c:v>
                </c:pt>
              </c:numCache>
            </c:numRef>
          </c:val>
          <c:extLst>
            <c:ext xmlns:c16="http://schemas.microsoft.com/office/drawing/2014/chart" uri="{C3380CC4-5D6E-409C-BE32-E72D297353CC}">
              <c16:uniqueId val="{00000000-ADFB-43AE-837D-102049363E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ADFB-43AE-837D-102049363E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64.72</c:v>
                </c:pt>
                <c:pt idx="1">
                  <c:v>82.08</c:v>
                </c:pt>
                <c:pt idx="2">
                  <c:v>86.35</c:v>
                </c:pt>
                <c:pt idx="3">
                  <c:v>88.77</c:v>
                </c:pt>
                <c:pt idx="4">
                  <c:v>96.78</c:v>
                </c:pt>
              </c:numCache>
            </c:numRef>
          </c:val>
          <c:extLst>
            <c:ext xmlns:c16="http://schemas.microsoft.com/office/drawing/2014/chart" uri="{C3380CC4-5D6E-409C-BE32-E72D297353CC}">
              <c16:uniqueId val="{00000000-9113-4E78-AF6D-093DE935C10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13-4E78-AF6D-093DE935C10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E5-4C08-9327-ED295098CE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E5-4C08-9327-ED295098CE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12-449E-9B93-26649A5079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12-449E-9B93-26649A5079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2-4CB6-9EF2-A71D0BD54A0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2-4CB6-9EF2-A71D0BD54A0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C0-4E28-9E49-B9E5D31328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C0-4E28-9E49-B9E5D31328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151.66</c:v>
                </c:pt>
                <c:pt idx="1">
                  <c:v>126.36</c:v>
                </c:pt>
                <c:pt idx="2">
                  <c:v>254.89</c:v>
                </c:pt>
                <c:pt idx="3">
                  <c:v>163.80000000000001</c:v>
                </c:pt>
                <c:pt idx="4">
                  <c:v>211.28</c:v>
                </c:pt>
              </c:numCache>
            </c:numRef>
          </c:val>
          <c:extLst>
            <c:ext xmlns:c16="http://schemas.microsoft.com/office/drawing/2014/chart" uri="{C3380CC4-5D6E-409C-BE32-E72D297353CC}">
              <c16:uniqueId val="{00000000-0EA8-4C6A-BD97-CDC04CD001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0EA8-4C6A-BD97-CDC04CD001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95.19</c:v>
                </c:pt>
                <c:pt idx="1">
                  <c:v>100.41</c:v>
                </c:pt>
                <c:pt idx="2">
                  <c:v>83.24</c:v>
                </c:pt>
                <c:pt idx="3">
                  <c:v>83.3</c:v>
                </c:pt>
                <c:pt idx="4">
                  <c:v>94.22</c:v>
                </c:pt>
              </c:numCache>
            </c:numRef>
          </c:val>
          <c:extLst>
            <c:ext xmlns:c16="http://schemas.microsoft.com/office/drawing/2014/chart" uri="{C3380CC4-5D6E-409C-BE32-E72D297353CC}">
              <c16:uniqueId val="{00000000-865F-4973-888B-2F3E75C7CE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865F-4973-888B-2F3E75C7CE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176.92</c:v>
                </c:pt>
                <c:pt idx="1">
                  <c:v>169.33</c:v>
                </c:pt>
                <c:pt idx="2">
                  <c:v>206.25</c:v>
                </c:pt>
                <c:pt idx="3">
                  <c:v>206.73</c:v>
                </c:pt>
                <c:pt idx="4">
                  <c:v>170.15</c:v>
                </c:pt>
              </c:numCache>
            </c:numRef>
          </c:val>
          <c:extLst>
            <c:ext xmlns:c16="http://schemas.microsoft.com/office/drawing/2014/chart" uri="{C3380CC4-5D6E-409C-BE32-E72D297353CC}">
              <c16:uniqueId val="{00000000-146A-4390-8DE2-F5AF0281F4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146A-4390-8DE2-F5AF0281F4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津久見市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15868</v>
      </c>
      <c r="AM8" s="42"/>
      <c r="AN8" s="42"/>
      <c r="AO8" s="42"/>
      <c r="AP8" s="42"/>
      <c r="AQ8" s="42"/>
      <c r="AR8" s="42"/>
      <c r="AS8" s="42"/>
      <c r="AT8" s="35">
        <f>データ!T6</f>
        <v>79.48</v>
      </c>
      <c r="AU8" s="35"/>
      <c r="AV8" s="35"/>
      <c r="AW8" s="35"/>
      <c r="AX8" s="35"/>
      <c r="AY8" s="35"/>
      <c r="AZ8" s="35"/>
      <c r="BA8" s="35"/>
      <c r="BB8" s="35">
        <f>データ!U6</f>
        <v>199.65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55.79</v>
      </c>
      <c r="Q10" s="35"/>
      <c r="R10" s="35"/>
      <c r="S10" s="35"/>
      <c r="T10" s="35"/>
      <c r="U10" s="35"/>
      <c r="V10" s="35"/>
      <c r="W10" s="35">
        <f>データ!Q6</f>
        <v>79.34</v>
      </c>
      <c r="X10" s="35"/>
      <c r="Y10" s="35"/>
      <c r="Z10" s="35"/>
      <c r="AA10" s="35"/>
      <c r="AB10" s="35"/>
      <c r="AC10" s="35"/>
      <c r="AD10" s="42">
        <f>データ!R6</f>
        <v>2810</v>
      </c>
      <c r="AE10" s="42"/>
      <c r="AF10" s="42"/>
      <c r="AG10" s="42"/>
      <c r="AH10" s="42"/>
      <c r="AI10" s="42"/>
      <c r="AJ10" s="42"/>
      <c r="AK10" s="2"/>
      <c r="AL10" s="42">
        <f>データ!V6</f>
        <v>8760</v>
      </c>
      <c r="AM10" s="42"/>
      <c r="AN10" s="42"/>
      <c r="AO10" s="42"/>
      <c r="AP10" s="42"/>
      <c r="AQ10" s="42"/>
      <c r="AR10" s="42"/>
      <c r="AS10" s="42"/>
      <c r="AT10" s="35">
        <f>データ!W6</f>
        <v>2.93</v>
      </c>
      <c r="AU10" s="35"/>
      <c r="AV10" s="35"/>
      <c r="AW10" s="35"/>
      <c r="AX10" s="35"/>
      <c r="AY10" s="35"/>
      <c r="AZ10" s="35"/>
      <c r="BA10" s="35"/>
      <c r="BB10" s="35">
        <f>データ!X6</f>
        <v>2989.76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3SGbyYYvCvGVIR0VjJw8Kp6VoPleW0cxpD1Rm1ubxhjbWIwjZHRubnhTdn8hu/FJh6Vb6H0VQKIkD7OUkimymg==" saltValue="WAijIE00md36Se8+dz2e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80" t="s">
        <v>54</v>
      </c>
      <c r="I3" s="81"/>
      <c r="J3" s="81"/>
      <c r="K3" s="81"/>
      <c r="L3" s="81"/>
      <c r="M3" s="81"/>
      <c r="N3" s="81"/>
      <c r="O3" s="81"/>
      <c r="P3" s="81"/>
      <c r="Q3" s="81"/>
      <c r="R3" s="81"/>
      <c r="S3" s="81"/>
      <c r="T3" s="81"/>
      <c r="U3" s="81"/>
      <c r="V3" s="81"/>
      <c r="W3" s="81"/>
      <c r="X3" s="82"/>
      <c r="Y3" s="86" t="s">
        <v>55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56</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57</v>
      </c>
      <c r="B4" s="16"/>
      <c r="C4" s="16"/>
      <c r="D4" s="16"/>
      <c r="E4" s="16"/>
      <c r="F4" s="16"/>
      <c r="G4" s="16"/>
      <c r="H4" s="83"/>
      <c r="I4" s="84"/>
      <c r="J4" s="84"/>
      <c r="K4" s="84"/>
      <c r="L4" s="84"/>
      <c r="M4" s="84"/>
      <c r="N4" s="84"/>
      <c r="O4" s="84"/>
      <c r="P4" s="84"/>
      <c r="Q4" s="84"/>
      <c r="R4" s="84"/>
      <c r="S4" s="84"/>
      <c r="T4" s="84"/>
      <c r="U4" s="84"/>
      <c r="V4" s="84"/>
      <c r="W4" s="84"/>
      <c r="X4" s="85"/>
      <c r="Y4" s="79" t="s">
        <v>58</v>
      </c>
      <c r="Z4" s="79"/>
      <c r="AA4" s="79"/>
      <c r="AB4" s="79"/>
      <c r="AC4" s="79"/>
      <c r="AD4" s="79"/>
      <c r="AE4" s="79"/>
      <c r="AF4" s="79"/>
      <c r="AG4" s="79"/>
      <c r="AH4" s="79"/>
      <c r="AI4" s="79"/>
      <c r="AJ4" s="79" t="s">
        <v>59</v>
      </c>
      <c r="AK4" s="79"/>
      <c r="AL4" s="79"/>
      <c r="AM4" s="79"/>
      <c r="AN4" s="79"/>
      <c r="AO4" s="79"/>
      <c r="AP4" s="79"/>
      <c r="AQ4" s="79"/>
      <c r="AR4" s="79"/>
      <c r="AS4" s="79"/>
      <c r="AT4" s="79"/>
      <c r="AU4" s="79" t="s">
        <v>60</v>
      </c>
      <c r="AV4" s="79"/>
      <c r="AW4" s="79"/>
      <c r="AX4" s="79"/>
      <c r="AY4" s="79"/>
      <c r="AZ4" s="79"/>
      <c r="BA4" s="79"/>
      <c r="BB4" s="79"/>
      <c r="BC4" s="79"/>
      <c r="BD4" s="79"/>
      <c r="BE4" s="79"/>
      <c r="BF4" s="79" t="s">
        <v>61</v>
      </c>
      <c r="BG4" s="79"/>
      <c r="BH4" s="79"/>
      <c r="BI4" s="79"/>
      <c r="BJ4" s="79"/>
      <c r="BK4" s="79"/>
      <c r="BL4" s="79"/>
      <c r="BM4" s="79"/>
      <c r="BN4" s="79"/>
      <c r="BO4" s="79"/>
      <c r="BP4" s="79"/>
      <c r="BQ4" s="79" t="s">
        <v>62</v>
      </c>
      <c r="BR4" s="79"/>
      <c r="BS4" s="79"/>
      <c r="BT4" s="79"/>
      <c r="BU4" s="79"/>
      <c r="BV4" s="79"/>
      <c r="BW4" s="79"/>
      <c r="BX4" s="79"/>
      <c r="BY4" s="79"/>
      <c r="BZ4" s="79"/>
      <c r="CA4" s="79"/>
      <c r="CB4" s="79" t="s">
        <v>63</v>
      </c>
      <c r="CC4" s="79"/>
      <c r="CD4" s="79"/>
      <c r="CE4" s="79"/>
      <c r="CF4" s="79"/>
      <c r="CG4" s="79"/>
      <c r="CH4" s="79"/>
      <c r="CI4" s="79"/>
      <c r="CJ4" s="79"/>
      <c r="CK4" s="79"/>
      <c r="CL4" s="79"/>
      <c r="CM4" s="79" t="s">
        <v>64</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442071</v>
      </c>
      <c r="D6" s="19">
        <f t="shared" si="3"/>
        <v>47</v>
      </c>
      <c r="E6" s="19">
        <f t="shared" si="3"/>
        <v>17</v>
      </c>
      <c r="F6" s="19">
        <f t="shared" si="3"/>
        <v>1</v>
      </c>
      <c r="G6" s="19">
        <f t="shared" si="3"/>
        <v>0</v>
      </c>
      <c r="H6" s="19" t="str">
        <f t="shared" si="3"/>
        <v>大分県　津久見市</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55.79</v>
      </c>
      <c r="Q6" s="20">
        <f t="shared" si="3"/>
        <v>79.34</v>
      </c>
      <c r="R6" s="20">
        <f t="shared" si="3"/>
        <v>2810</v>
      </c>
      <c r="S6" s="20">
        <f t="shared" si="3"/>
        <v>15868</v>
      </c>
      <c r="T6" s="20">
        <f t="shared" si="3"/>
        <v>79.48</v>
      </c>
      <c r="U6" s="20">
        <f t="shared" si="3"/>
        <v>199.65</v>
      </c>
      <c r="V6" s="20">
        <f t="shared" si="3"/>
        <v>8760</v>
      </c>
      <c r="W6" s="20">
        <f t="shared" si="3"/>
        <v>2.93</v>
      </c>
      <c r="X6" s="20">
        <f t="shared" si="3"/>
        <v>2989.76</v>
      </c>
      <c r="Y6" s="21">
        <f>IF(Y7="",NA(),Y7)</f>
        <v>64.72</v>
      </c>
      <c r="Z6" s="21">
        <f t="shared" ref="Z6:AH6" si="4">IF(Z7="",NA(),Z7)</f>
        <v>82.08</v>
      </c>
      <c r="AA6" s="21">
        <f t="shared" si="4"/>
        <v>86.35</v>
      </c>
      <c r="AB6" s="21">
        <f t="shared" si="4"/>
        <v>88.77</v>
      </c>
      <c r="AC6" s="21">
        <f t="shared" si="4"/>
        <v>96.78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151.66</v>
      </c>
      <c r="BG6" s="21">
        <f t="shared" ref="BG6:BO6" si="7">IF(BG7="",NA(),BG7)</f>
        <v>126.36</v>
      </c>
      <c r="BH6" s="21">
        <f t="shared" si="7"/>
        <v>254.89</v>
      </c>
      <c r="BI6" s="21">
        <f t="shared" si="7"/>
        <v>163.80000000000001</v>
      </c>
      <c r="BJ6" s="21">
        <f t="shared" si="7"/>
        <v>211.28</v>
      </c>
      <c r="BK6" s="21">
        <f t="shared" si="7"/>
        <v>768.62</v>
      </c>
      <c r="BL6" s="21">
        <f t="shared" si="7"/>
        <v>789.44</v>
      </c>
      <c r="BM6" s="21">
        <f t="shared" si="7"/>
        <v>789.08</v>
      </c>
      <c r="BN6" s="21">
        <f t="shared" si="7"/>
        <v>747.84</v>
      </c>
      <c r="BO6" s="21">
        <f t="shared" si="7"/>
        <v>804.98</v>
      </c>
      <c r="BP6" s="20" t="str">
        <f>IF(BP7="","",IF(BP7="-","【-】","【"&amp;SUBSTITUTE(TEXT(BP7,"#,##0.00"),"-","△")&amp;"】"))</f>
        <v>【652.82】</v>
      </c>
      <c r="BQ6" s="21">
        <f>IF(BQ7="",NA(),BQ7)</f>
        <v>95.19</v>
      </c>
      <c r="BR6" s="21">
        <f t="shared" ref="BR6:BZ6" si="8">IF(BR7="",NA(),BR7)</f>
        <v>100.41</v>
      </c>
      <c r="BS6" s="21">
        <f t="shared" si="8"/>
        <v>83.24</v>
      </c>
      <c r="BT6" s="21">
        <f t="shared" si="8"/>
        <v>83.3</v>
      </c>
      <c r="BU6" s="21">
        <f t="shared" si="8"/>
        <v>94.22</v>
      </c>
      <c r="BV6" s="21">
        <f t="shared" si="8"/>
        <v>88.06</v>
      </c>
      <c r="BW6" s="21">
        <f t="shared" si="8"/>
        <v>87.29</v>
      </c>
      <c r="BX6" s="21">
        <f t="shared" si="8"/>
        <v>88.25</v>
      </c>
      <c r="BY6" s="21">
        <f t="shared" si="8"/>
        <v>90.17</v>
      </c>
      <c r="BZ6" s="21">
        <f t="shared" si="8"/>
        <v>88.71</v>
      </c>
      <c r="CA6" s="20" t="str">
        <f>IF(CA7="","",IF(CA7="-","【-】","【"&amp;SUBSTITUTE(TEXT(CA7,"#,##0.00"),"-","△")&amp;"】"))</f>
        <v>【97.61】</v>
      </c>
      <c r="CB6" s="21">
        <f>IF(CB7="",NA(),CB7)</f>
        <v>176.92</v>
      </c>
      <c r="CC6" s="21">
        <f t="shared" ref="CC6:CK6" si="9">IF(CC7="",NA(),CC7)</f>
        <v>169.33</v>
      </c>
      <c r="CD6" s="21">
        <f t="shared" si="9"/>
        <v>206.25</v>
      </c>
      <c r="CE6" s="21">
        <f t="shared" si="9"/>
        <v>206.73</v>
      </c>
      <c r="CF6" s="21">
        <f t="shared" si="9"/>
        <v>170.15</v>
      </c>
      <c r="CG6" s="21">
        <f t="shared" si="9"/>
        <v>179.32</v>
      </c>
      <c r="CH6" s="21">
        <f t="shared" si="9"/>
        <v>176.67</v>
      </c>
      <c r="CI6" s="21">
        <f t="shared" si="9"/>
        <v>176.37</v>
      </c>
      <c r="CJ6" s="21">
        <f t="shared" si="9"/>
        <v>173.17</v>
      </c>
      <c r="CK6" s="21">
        <f t="shared" si="9"/>
        <v>174.8</v>
      </c>
      <c r="CL6" s="20" t="str">
        <f>IF(CL7="","",IF(CL7="-","【-】","【"&amp;SUBSTITUTE(TEXT(CL7,"#,##0.00"),"-","△")&amp;"】"))</f>
        <v>【138.29】</v>
      </c>
      <c r="CM6" s="21">
        <f>IF(CM7="",NA(),CM7)</f>
        <v>39.880000000000003</v>
      </c>
      <c r="CN6" s="21">
        <f t="shared" ref="CN6:CV6" si="10">IF(CN7="",NA(),CN7)</f>
        <v>38.21</v>
      </c>
      <c r="CO6" s="21">
        <f t="shared" si="10"/>
        <v>35.06</v>
      </c>
      <c r="CP6" s="21">
        <f t="shared" si="10"/>
        <v>33.119999999999997</v>
      </c>
      <c r="CQ6" s="21">
        <f t="shared" si="10"/>
        <v>50.11</v>
      </c>
      <c r="CR6" s="21">
        <f t="shared" si="10"/>
        <v>58</v>
      </c>
      <c r="CS6" s="21">
        <f t="shared" si="10"/>
        <v>57.42</v>
      </c>
      <c r="CT6" s="21">
        <f t="shared" si="10"/>
        <v>56.72</v>
      </c>
      <c r="CU6" s="21">
        <f t="shared" si="10"/>
        <v>56.43</v>
      </c>
      <c r="CV6" s="21">
        <f t="shared" si="10"/>
        <v>55.82</v>
      </c>
      <c r="CW6" s="20" t="str">
        <f>IF(CW7="","",IF(CW7="-","【-】","【"&amp;SUBSTITUTE(TEXT(CW7,"#,##0.00"),"-","△")&amp;"】"))</f>
        <v>【59.10】</v>
      </c>
      <c r="CX6" s="21">
        <f>IF(CX7="",NA(),CX7)</f>
        <v>79.19</v>
      </c>
      <c r="CY6" s="21">
        <f t="shared" ref="CY6:DG6" si="11">IF(CY7="",NA(),CY7)</f>
        <v>80.650000000000006</v>
      </c>
      <c r="CZ6" s="21">
        <f t="shared" si="11"/>
        <v>81.31</v>
      </c>
      <c r="DA6" s="21">
        <f t="shared" si="11"/>
        <v>81.8</v>
      </c>
      <c r="DB6" s="21">
        <f t="shared" si="11"/>
        <v>82.33</v>
      </c>
      <c r="DC6" s="21">
        <f t="shared" si="11"/>
        <v>89.79</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0.03</v>
      </c>
      <c r="EF6" s="21">
        <f t="shared" ref="EF6:EN6" si="14">IF(EF7="",NA(),EF7)</f>
        <v>0.01</v>
      </c>
      <c r="EG6" s="20">
        <f t="shared" si="14"/>
        <v>0</v>
      </c>
      <c r="EH6" s="20">
        <f t="shared" si="14"/>
        <v>0</v>
      </c>
      <c r="EI6" s="21">
        <f t="shared" si="14"/>
        <v>0.01</v>
      </c>
      <c r="EJ6" s="21">
        <f t="shared" si="14"/>
        <v>0.21</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442071</v>
      </c>
      <c r="D7" s="23">
        <v>47</v>
      </c>
      <c r="E7" s="23">
        <v>17</v>
      </c>
      <c r="F7" s="23">
        <v>1</v>
      </c>
      <c r="G7" s="23">
        <v>0</v>
      </c>
      <c r="H7" s="23" t="s">
        <v>98</v>
      </c>
      <c r="I7" s="23" t="s">
        <v>99</v>
      </c>
      <c r="J7" s="23" t="s">
        <v>100</v>
      </c>
      <c r="K7" s="23" t="s">
        <v>101</v>
      </c>
      <c r="L7" s="23" t="s">
        <v>102</v>
      </c>
      <c r="M7" s="23" t="s">
        <v>103</v>
      </c>
      <c r="N7" s="24" t="s">
        <v>104</v>
      </c>
      <c r="O7" s="24" t="s">
        <v>105</v>
      </c>
      <c r="P7" s="24">
        <v>55.79</v>
      </c>
      <c r="Q7" s="24">
        <v>79.34</v>
      </c>
      <c r="R7" s="24">
        <v>2810</v>
      </c>
      <c r="S7" s="24">
        <v>15868</v>
      </c>
      <c r="T7" s="24">
        <v>79.48</v>
      </c>
      <c r="U7" s="24">
        <v>199.65</v>
      </c>
      <c r="V7" s="24">
        <v>8760</v>
      </c>
      <c r="W7" s="24">
        <v>2.93</v>
      </c>
      <c r="X7" s="24">
        <v>2989.76</v>
      </c>
      <c r="Y7" s="24">
        <v>64.72</v>
      </c>
      <c r="Z7" s="24">
        <v>82.08</v>
      </c>
      <c r="AA7" s="24">
        <v>86.35</v>
      </c>
      <c r="AB7" s="24">
        <v>88.77</v>
      </c>
      <c r="AC7" s="24">
        <v>96.78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151.66</v>
      </c>
      <c r="BG7" s="24">
        <v>126.36</v>
      </c>
      <c r="BH7" s="24">
        <v>254.89</v>
      </c>
      <c r="BI7" s="24">
        <v>163.80000000000001</v>
      </c>
      <c r="BJ7" s="24">
        <v>211.28</v>
      </c>
      <c r="BK7" s="24">
        <v>768.62</v>
      </c>
      <c r="BL7" s="24">
        <v>789.44</v>
      </c>
      <c r="BM7" s="24">
        <v>789.08</v>
      </c>
      <c r="BN7" s="24">
        <v>747.84</v>
      </c>
      <c r="BO7" s="24">
        <v>804.98</v>
      </c>
      <c r="BP7" s="24">
        <v>652.82000000000005</v>
      </c>
      <c r="BQ7" s="24">
        <v>95.19</v>
      </c>
      <c r="BR7" s="24">
        <v>100.41</v>
      </c>
      <c r="BS7" s="24">
        <v>83.24</v>
      </c>
      <c r="BT7" s="24">
        <v>83.3</v>
      </c>
      <c r="BU7" s="24">
        <v>94.22</v>
      </c>
      <c r="BV7" s="24">
        <v>88.06</v>
      </c>
      <c r="BW7" s="24">
        <v>87.29</v>
      </c>
      <c r="BX7" s="24">
        <v>88.25</v>
      </c>
      <c r="BY7" s="24">
        <v>90.17</v>
      </c>
      <c r="BZ7" s="24">
        <v>88.71</v>
      </c>
      <c r="CA7" s="24">
        <v>97.61</v>
      </c>
      <c r="CB7" s="24">
        <v>176.92</v>
      </c>
      <c r="CC7" s="24">
        <v>169.33</v>
      </c>
      <c r="CD7" s="24">
        <v>206.25</v>
      </c>
      <c r="CE7" s="24">
        <v>206.73</v>
      </c>
      <c r="CF7" s="24">
        <v>170.15</v>
      </c>
      <c r="CG7" s="24">
        <v>179.32</v>
      </c>
      <c r="CH7" s="24">
        <v>176.67</v>
      </c>
      <c r="CI7" s="24">
        <v>176.37</v>
      </c>
      <c r="CJ7" s="24">
        <v>173.17</v>
      </c>
      <c r="CK7" s="24">
        <v>174.8</v>
      </c>
      <c r="CL7" s="24">
        <v>138.29</v>
      </c>
      <c r="CM7" s="24">
        <v>39.880000000000003</v>
      </c>
      <c r="CN7" s="24">
        <v>38.21</v>
      </c>
      <c r="CO7" s="24">
        <v>35.06</v>
      </c>
      <c r="CP7" s="24">
        <v>33.119999999999997</v>
      </c>
      <c r="CQ7" s="24">
        <v>50.11</v>
      </c>
      <c r="CR7" s="24">
        <v>58</v>
      </c>
      <c r="CS7" s="24">
        <v>57.42</v>
      </c>
      <c r="CT7" s="24">
        <v>56.72</v>
      </c>
      <c r="CU7" s="24">
        <v>56.43</v>
      </c>
      <c r="CV7" s="24">
        <v>55.82</v>
      </c>
      <c r="CW7" s="24">
        <v>59.1</v>
      </c>
      <c r="CX7" s="24">
        <v>79.19</v>
      </c>
      <c r="CY7" s="24">
        <v>80.650000000000006</v>
      </c>
      <c r="CZ7" s="24">
        <v>81.31</v>
      </c>
      <c r="DA7" s="24">
        <v>81.8</v>
      </c>
      <c r="DB7" s="24">
        <v>82.33</v>
      </c>
      <c r="DC7" s="24">
        <v>89.79</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0.03</v>
      </c>
      <c r="EF7" s="24">
        <v>0.01</v>
      </c>
      <c r="EG7" s="24">
        <v>0</v>
      </c>
      <c r="EH7" s="24">
        <v>0</v>
      </c>
      <c r="EI7" s="24">
        <v>0.01</v>
      </c>
      <c r="EJ7" s="24">
        <v>0.21</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2024-01-25T02:12:42Z</cp:lastPrinted>
  <dcterms:created xsi:type="dcterms:W3CDTF">2023-12-12T02:48:10Z</dcterms:created>
  <dcterms:modified xsi:type="dcterms:W3CDTF">2024-02-26T01:01:21Z</dcterms:modified>
  <cp:category/>
</cp:coreProperties>
</file>