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7 津久見市\"/>
    </mc:Choice>
  </mc:AlternateContent>
  <workbookProtection workbookAlgorithmName="SHA-512" workbookHashValue="GYus8p06wtC5uA3Xk2lLNIx0WsBC58qK3PYeS85TAztiUTabSPoU6Kz84ONgXoYCfpOXLvlMT76lgaZc/NE6+g==" workbookSaltValue="r8Bt+0QDRHCwjJvXBw03Ng=="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<sst xmlns="http://schemas.openxmlformats.org/spreadsheetml/2006/main" count="233" uniqueCount="116">
  <si>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</si>
  <si>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</si>
  <si>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</si>
  <si>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</si>
  <si>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</si>
  <si>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</si>
  <si>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</si>
  <si>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</si>
  <si>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</si>
  <si>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</si>
  <si>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</si>
  <si>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</si>
  <si>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</si>
  <si>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</si>
  <si>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</si>
  <si>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</si>
  <si>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</si>
  <si>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</si>
  <si>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</si>
  <si>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</si>
  <si>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</si>
  <si>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</si>
  <si>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</si>
  <si>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</si>
  <si>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</si>
  <si>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</si>
  <si>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</si>
  <si>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</si>
  <si>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</si>
  <si>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</si>
  <si>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</si>
  <si>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</si>
  <si>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</si>
  <si>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</si>
  <si>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</si>
  <si>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</si>
  <si>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</si>
  <si>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</si>
  <si>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</si>
  <si>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</si>
  <si>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</si>
  <si>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</si>
  <si>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</si>
  <si>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</si>
  <si>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</si>
  <si>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</si>
  <si>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</si>
  <si>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</si>
  <si>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</si>
  <si>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</si>
  <si>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</si>
  <si>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</si>
  <si>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</si>
  <si>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</si>
  <si>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</si>
  <si>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</si>
  <si>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</si>
  <si>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</si>
  <si>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</si>
  <si>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</si>
  <si>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</si>
  <si>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</si>
  <si>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</si>
  <si>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</si>
  <si>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</si>
  <si>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</si>
  <si>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</si>
  <si>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</si>
  <si>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</si>
  <si>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</si>
  <si>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</si>
  <si>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</si>
  <si>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</si>
  <si>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</si>
  <si>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</si>
  <si>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</si>
  <si>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</si>
  <si>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</si>
  <si>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</si>
  <si>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</si>
  <si>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</si>
  <si>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</si>
  <si>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</si>
  <si>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</si>
  <si>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</si>
  <si>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</si>
  <si>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</si>
  <si>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</si>
  <si>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</si>
  <si>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</si>
  <si>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</si>
  <si>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</si>
  <si>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</si>
  <si>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</si>
  <si>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</si>
  <si>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</si>
  <si>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</si>
  <si>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</si>
  <si>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</si>
  <si>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</si>
  <si>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</si>
  <si>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</si>
  <si>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</si>
  <si>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</si>
  <si>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</si>
  <si>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</si>
  <si>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</si>
  <si>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</si>
  <si>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</si>
  <si>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</si>
  <si>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</si>
  <si>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</si>
  <si>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</si>
  <si>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料金収入は、給水人口の減少に歯止めがかからず、前年度比較で減少しています。当市の料金は既に高い水準にあり、高齢化率も高いことから、値上げは非常に厳しい状況です。これに加えて、管路や施設の更新事業を確実に行う必要があるため、財源を一般会計からの繰入金に頼らざるを得ない状況にあります。
このようなことから、経営の健全性・効率性を見直し令和６年４月から公営企業会計に移行し、ダウンサイジングを含めた施設の更新計画を作成して、上水道との統合を目指します。</t>
    <rPh sb="14" eb="16">
      <t>ハド</t>
    </rPh>
    <rPh sb="23" eb="26">
      <t>ゼンネンド</t>
    </rPh>
    <rPh sb="26" eb="28">
      <t>ヒカク</t>
    </rPh>
    <rPh sb="29" eb="31">
      <t>ゲンショウ</t>
    </rPh>
    <rPh sb="37" eb="39">
      <t>トウシ</t>
    </rPh>
    <rPh sb="40" eb="42">
      <t>リョウキン</t>
    </rPh>
    <rPh sb="65" eb="67">
      <t>ネア</t>
    </rPh>
    <rPh sb="72" eb="73">
      <t>キビ</t>
    </rPh>
    <rPh sb="75" eb="77">
      <t>ジョウキョウ</t>
    </rPh>
    <rPh sb="103" eb="105">
      <t>ヒツヨウ</t>
    </rPh>
    <rPh sb="111" eb="113">
      <t>ザイゲン</t>
    </rPh>
    <rPh sb="166" eb="168">
      <t>レイワ</t>
    </rPh>
    <rPh sb="169" eb="170">
      <t>ネン</t>
    </rPh>
    <rPh sb="171" eb="172">
      <t>ガツ</t>
    </rPh>
    <rPh sb="197" eb="199">
      <t>シセツ</t>
    </rPh>
    <rPh sb="218" eb="220">
      <t>メザ</t>
    </rPh>
    <phoneticPr fontId="4"/>
  </si>
  <si>
    <r>
      <t>③管路更新率・・・管路の更新ペースや状況を把握する指標。管路の更新は老朽化した送・配水管の布設替</t>
    </r>
    <r>
      <rPr>
        <sz val="11"/>
        <color rgb="FFFF0000"/>
        <rFont val="ＭＳ ゴシック"/>
        <family val="3"/>
        <charset val="128"/>
      </rPr>
      <t>等計画的に</t>
    </r>
    <r>
      <rPr>
        <sz val="11"/>
        <color theme="1"/>
        <rFont val="ＭＳ ゴシック"/>
        <family val="3"/>
        <charset val="128"/>
      </rPr>
      <t>実施していますが、</t>
    </r>
    <r>
      <rPr>
        <sz val="11"/>
        <color rgb="FFFF0000"/>
        <rFont val="ＭＳ ゴシック"/>
        <family val="3"/>
        <charset val="128"/>
      </rPr>
      <t>施設改修</t>
    </r>
    <r>
      <rPr>
        <sz val="11"/>
        <color theme="1"/>
        <rFont val="ＭＳ ゴシック"/>
        <family val="3"/>
        <charset val="128"/>
      </rPr>
      <t>事業等に影響され、全体的に低い数値となっています。</t>
    </r>
    <r>
      <rPr>
        <sz val="11"/>
        <color rgb="FFFF0000"/>
        <rFont val="ＭＳ ゴシック"/>
        <family val="3"/>
        <charset val="128"/>
      </rPr>
      <t>今後も</t>
    </r>
    <r>
      <rPr>
        <sz val="11"/>
        <color theme="1"/>
        <rFont val="ＭＳ ゴシック"/>
        <family val="3"/>
        <charset val="128"/>
      </rPr>
      <t>管路以外の施設の更新や耐震化等</t>
    </r>
    <r>
      <rPr>
        <sz val="11"/>
        <color rgb="FFFF0000"/>
        <rFont val="ＭＳ ゴシック"/>
        <family val="3"/>
        <charset val="128"/>
      </rPr>
      <t>を控えていることから</t>
    </r>
    <r>
      <rPr>
        <sz val="11"/>
        <color theme="1"/>
        <rFont val="ＭＳ ゴシック"/>
        <family val="3"/>
        <charset val="128"/>
      </rPr>
      <t>、資金調達方法を含む更新計画をたて、</t>
    </r>
    <r>
      <rPr>
        <sz val="11"/>
        <color rgb="FFFF0000"/>
        <rFont val="ＭＳ ゴシック"/>
        <family val="3"/>
        <charset val="128"/>
      </rPr>
      <t>更新率の促進に向け取り組んでいきます。</t>
    </r>
    <rPh sb="48" eb="49">
      <t>トウ</t>
    </rPh>
    <rPh sb="49" eb="52">
      <t>ケイカクテキ</t>
    </rPh>
    <rPh sb="62" eb="66">
      <t>シセツカイシュウ</t>
    </rPh>
    <rPh sb="70" eb="72">
      <t>エイキョウ</t>
    </rPh>
    <rPh sb="75" eb="78">
      <t>ゼンタイテキ</t>
    </rPh>
    <rPh sb="91" eb="93">
      <t>コンゴ</t>
    </rPh>
    <rPh sb="110" eb="111">
      <t>ヒカ</t>
    </rPh>
    <rPh sb="139" eb="140">
      <t>リツ</t>
    </rPh>
    <rPh sb="141" eb="143">
      <t>ソクシン</t>
    </rPh>
    <rPh sb="144" eb="145">
      <t>ム</t>
    </rPh>
    <rPh sb="146" eb="147">
      <t>ト</t>
    </rPh>
    <rPh sb="148" eb="149">
      <t>ク</t>
    </rPh>
    <phoneticPr fontId="4"/>
  </si>
  <si>
    <r>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ます。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ます。
⑤料金回収率・・・給水に係る費用がどの程度給水収益で賄われているかを表す指標。</t>
    </r>
    <r>
      <rPr>
        <sz val="10"/>
        <color rgb="FFFF0000"/>
        <rFont val="ＭＳ ゴシック"/>
        <family val="3"/>
        <charset val="128"/>
      </rPr>
      <t>人口減少に伴い、回収率も減少傾向にあります。なお、</t>
    </r>
    <r>
      <rPr>
        <sz val="10"/>
        <color theme="1"/>
        <rFont val="ＭＳ ゴシック"/>
        <family val="3"/>
        <charset val="128"/>
      </rPr>
      <t>料金は既にかなり高い設定であるため、施設の統廃合等を検討し、費用の抑制に努めていきます。
⑥給水原価・・・有収水量1ｍ3当たりどれだけの費用がかかっているかを表す指標。送・配水管の布設替や</t>
    </r>
    <r>
      <rPr>
        <sz val="10"/>
        <color rgb="FFFF0000"/>
        <rFont val="ＭＳ ゴシック"/>
        <family val="3"/>
        <charset val="128"/>
      </rPr>
      <t>施設改修等に要した</t>
    </r>
    <r>
      <rPr>
        <sz val="10"/>
        <color theme="1"/>
        <rFont val="ＭＳ ゴシック"/>
        <family val="3"/>
        <charset val="128"/>
      </rPr>
      <t>費用（起債）の償還が大きく影響していること、また水源</t>
    </r>
    <r>
      <rPr>
        <sz val="10"/>
        <color rgb="FFFF0000"/>
        <rFont val="ＭＳ ゴシック"/>
        <family val="3"/>
        <charset val="128"/>
      </rPr>
      <t>が</t>
    </r>
    <r>
      <rPr>
        <sz val="10"/>
        <color theme="1"/>
        <rFont val="ＭＳ ゴシック"/>
        <family val="3"/>
        <charset val="128"/>
      </rPr>
      <t>ダム</t>
    </r>
    <r>
      <rPr>
        <sz val="10"/>
        <color rgb="FFFF0000"/>
        <rFont val="ＭＳ ゴシック"/>
        <family val="3"/>
        <charset val="128"/>
      </rPr>
      <t>（表流水）</t>
    </r>
    <r>
      <rPr>
        <sz val="10"/>
        <color theme="1"/>
        <rFont val="ＭＳ ゴシック"/>
        <family val="3"/>
        <charset val="128"/>
      </rPr>
      <t>に依存しているため、その処理費用も比較的高いことが</t>
    </r>
    <r>
      <rPr>
        <sz val="10"/>
        <color rgb="FFFF0000"/>
        <rFont val="ＭＳ ゴシック"/>
        <family val="3"/>
        <charset val="128"/>
      </rPr>
      <t>要因であり、今後もこの比率は高くなっていくと考えられます。</t>
    </r>
    <r>
      <rPr>
        <sz val="10"/>
        <color theme="1"/>
        <rFont val="ＭＳ ゴシック"/>
        <family val="3"/>
        <charset val="128"/>
      </rPr>
      <t xml:space="preserve">
⑦施設利用率・・・施設の利用状況や適正規模を判断する指標。給水人口の減少に伴う配水量の減少が原因と考えられます。今後は、施設の統廃合やダウンサイジングを検討していく必要があります。
⑧有収率・・・施設の稼動が収益に繋がっているかを判断する指標。漏水箇所の解消を積極的に取組むことで、有収水量率の更なる向上に努めていきます。今後とも配水流量の監視を行うと共に漏水調査等を実施し、有収率の向上に努めていきます。</t>
    </r>
    <rPh sb="265" eb="269">
      <t>ジンコウゲンショウ</t>
    </rPh>
    <rPh sb="270" eb="271">
      <t>トモナ</t>
    </rPh>
    <rPh sb="273" eb="276">
      <t>カイシュウリツ</t>
    </rPh>
    <rPh sb="277" eb="281">
      <t>ゲンショウケイコウ</t>
    </rPh>
    <rPh sb="384" eb="388">
      <t>シセツカイシュウ</t>
    </rPh>
    <rPh sb="388" eb="389">
      <t>トウ</t>
    </rPh>
    <rPh sb="423" eb="426">
      <t>ヒョウリュウスイ</t>
    </rPh>
    <rPh sb="452" eb="454">
      <t>ヨウイン</t>
    </rPh>
    <rPh sb="589" eb="590">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</si>
</sst>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1"/>
      <color rgb="FFFF000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0.15</c:v>
                </c:pt>
                <c:pt idx="1">
                  <c:v>0.17</c:v>
                </c:pt>
                <c:pt idx="2">
                  <c:v>0.49</c:v>
                </c:pt>
                <c:pt idx="3" formatCode="#,##0.00;&quot;△&quot;#,##0.00">
                  <c:v>0</c:v>
                </c:pt>
                <c:pt idx="4">
                  <c:v>0.47</c:v>
                </c:pt>
              </c:numCache>
            </c:numRef>
          </c:val>
          <c:extLst>
            <c:ext xmlns:c16="http://schemas.microsoft.com/office/drawing/2014/chart" uri="{C3380CC4-5D6E-409C-BE32-E72D297353CC}">
              <c16:uniqueId val="{00000000-6756-4190-948D-2EF6706301E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756-4190-948D-2EF6706301E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33.01</c:v>
                </c:pt>
                <c:pt idx="1">
                  <c:v>30.19</c:v>
                </c:pt>
                <c:pt idx="2">
                  <c:v>30.56</c:v>
                </c:pt>
                <c:pt idx="3">
                  <c:v>26.87</c:v>
                </c:pt>
                <c:pt idx="4">
                  <c:v>26.41</c:v>
                </c:pt>
              </c:numCache>
            </c:numRef>
          </c:val>
          <c:extLst>
            <c:ext xmlns:c16="http://schemas.microsoft.com/office/drawing/2014/chart" uri="{C3380CC4-5D6E-409C-BE32-E72D297353CC}">
              <c16:uniqueId val="{00000000-C53D-4ED2-B30B-EA887861894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C53D-4ED2-B30B-EA887861894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72.09</c:v>
                </c:pt>
                <c:pt idx="1">
                  <c:v>74</c:v>
                </c:pt>
                <c:pt idx="2">
                  <c:v>74.11</c:v>
                </c:pt>
                <c:pt idx="3">
                  <c:v>78.819999999999993</c:v>
                </c:pt>
                <c:pt idx="4">
                  <c:v>76.69</c:v>
                </c:pt>
              </c:numCache>
            </c:numRef>
          </c:val>
          <c:extLst>
            <c:ext xmlns:c16="http://schemas.microsoft.com/office/drawing/2014/chart" uri="{C3380CC4-5D6E-409C-BE32-E72D297353CC}">
              <c16:uniqueId val="{00000000-4F55-416E-9E47-996F0DF2F93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4F55-416E-9E47-996F0DF2F93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65.930000000000007</c:v>
                </c:pt>
                <c:pt idx="1">
                  <c:v>64.540000000000006</c:v>
                </c:pt>
                <c:pt idx="2">
                  <c:v>59.76</c:v>
                </c:pt>
                <c:pt idx="3">
                  <c:v>60.09</c:v>
                </c:pt>
                <c:pt idx="4">
                  <c:v>64.569999999999993</c:v>
                </c:pt>
              </c:numCache>
            </c:numRef>
          </c:val>
          <c:extLst>
            <c:ext xmlns:c16="http://schemas.microsoft.com/office/drawing/2014/chart" uri="{C3380CC4-5D6E-409C-BE32-E72D297353CC}">
              <c16:uniqueId val="{00000000-2629-4ACD-89F8-5F04DBE3AB8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2629-4ACD-89F8-5F04DBE3AB8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20-443A-9610-8B80FAB18CA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0-443A-9610-8B80FAB18CA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7-4179-88A2-DA44D7AA5F6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7-4179-88A2-DA44D7AA5F6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BD-4030-971E-9DBB69C2F30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BD-4030-971E-9DBB69C2F30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9-4C48-974E-701B2B93A20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9-4C48-974E-701B2B93A20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1642.11</c:v>
                </c:pt>
                <c:pt idx="1">
                  <c:v>1695.31</c:v>
                </c:pt>
                <c:pt idx="2">
                  <c:v>1648.19</c:v>
                </c:pt>
                <c:pt idx="3">
                  <c:v>1665.98</c:v>
                </c:pt>
                <c:pt idx="4">
                  <c:v>1685.14</c:v>
                </c:pt>
              </c:numCache>
            </c:numRef>
          </c:val>
          <c:extLst>
            <c:ext xmlns:c16="http://schemas.microsoft.com/office/drawing/2014/chart" uri="{C3380CC4-5D6E-409C-BE32-E72D297353CC}">
              <c16:uniqueId val="{00000000-14E6-417D-A9EC-FBF9565AD45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14E6-417D-A9EC-FBF9565AD45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34.03</c:v>
                </c:pt>
                <c:pt idx="1">
                  <c:v>30.06</c:v>
                </c:pt>
                <c:pt idx="2">
                  <c:v>30.01</c:v>
                </c:pt>
                <c:pt idx="3">
                  <c:v>23.86</c:v>
                </c:pt>
                <c:pt idx="4">
                  <c:v>18.43</c:v>
                </c:pt>
              </c:numCache>
            </c:numRef>
          </c:val>
          <c:extLst>
            <c:ext xmlns:c16="http://schemas.microsoft.com/office/drawing/2014/chart" uri="{C3380CC4-5D6E-409C-BE32-E72D297353CC}">
              <c16:uniqueId val="{00000000-358B-41B8-B830-5BA9C25B0CD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358B-41B8-B830-5BA9C25B0CD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697.38</c:v>
                </c:pt>
                <c:pt idx="1">
                  <c:v>796.72</c:v>
                </c:pt>
                <c:pt idx="2">
                  <c:v>813.6</c:v>
                </c:pt>
                <c:pt idx="3">
                  <c:v>1039.6400000000001</c:v>
                </c:pt>
                <c:pt idx="4">
                  <c:v>1358.61</c:v>
                </c:pt>
              </c:numCache>
            </c:numRef>
          </c:val>
          <c:extLst>
            <c:ext xmlns:c16="http://schemas.microsoft.com/office/drawing/2014/chart" uri="{C3380CC4-5D6E-409C-BE32-E72D297353CC}">
              <c16:uniqueId val="{00000000-7959-4911-AE74-A10C16A5575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7959-4911-AE74-A10C16A5575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大分県　津久見市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15868</v>
      </c>
      <c r="AM8" s="37"/>
      <c r="AN8" s="37"/>
      <c r="AO8" s="37"/>
      <c r="AP8" s="37"/>
      <c r="AQ8" s="37"/>
      <c r="AR8" s="37"/>
      <c r="AS8" s="37"/>
      <c r="AT8" s="38">
        <f>データ!$S$6</f>
        <v>79.48</v>
      </c>
      <c r="AU8" s="38"/>
      <c r="AV8" s="38"/>
      <c r="AW8" s="38"/>
      <c r="AX8" s="38"/>
      <c r="AY8" s="38"/>
      <c r="AZ8" s="38"/>
      <c r="BA8" s="38"/>
      <c r="BB8" s="38">
        <f>データ!$T$6</f>
        <v>199.65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4.92</v>
      </c>
      <c r="Q10" s="38"/>
      <c r="R10" s="38"/>
      <c r="S10" s="38"/>
      <c r="T10" s="38"/>
      <c r="U10" s="38"/>
      <c r="V10" s="38"/>
      <c r="W10" s="37">
        <f>データ!$Q$6</f>
        <v>4570</v>
      </c>
      <c r="X10" s="37"/>
      <c r="Y10" s="37"/>
      <c r="Z10" s="37"/>
      <c r="AA10" s="37"/>
      <c r="AB10" s="37"/>
      <c r="AC10" s="37"/>
      <c r="AD10" s="2"/>
      <c r="AE10" s="2"/>
      <c r="AF10" s="2"/>
      <c r="AG10" s="2"/>
      <c r="AH10" s="2"/>
      <c r="AI10" s="2"/>
      <c r="AJ10" s="2"/>
      <c r="AK10" s="2"/>
      <c r="AL10" s="37">
        <f>データ!$U$6</f>
        <v>772</v>
      </c>
      <c r="AM10" s="37"/>
      <c r="AN10" s="37"/>
      <c r="AO10" s="37"/>
      <c r="AP10" s="37"/>
      <c r="AQ10" s="37"/>
      <c r="AR10" s="37"/>
      <c r="AS10" s="37"/>
      <c r="AT10" s="38">
        <f>データ!$V$6</f>
        <v>1.3</v>
      </c>
      <c r="AU10" s="38"/>
      <c r="AV10" s="38"/>
      <c r="AW10" s="38"/>
      <c r="AX10" s="38"/>
      <c r="AY10" s="38"/>
      <c r="AZ10" s="38"/>
      <c r="BA10" s="38"/>
      <c r="BB10" s="38">
        <f>データ!$W$6</f>
        <v>593.85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114</v>
      </c>
      <c r="BM47" s="78"/>
      <c r="BN47" s="78"/>
      <c r="BO47" s="78"/>
      <c r="BP47" s="78"/>
      <c r="BQ47" s="78"/>
      <c r="BR47" s="78"/>
      <c r="BS47" s="78"/>
      <c r="BT47" s="78"/>
      <c r="BU47" s="78"/>
      <c r="BV47" s="78"/>
      <c r="BW47" s="78"/>
      <c r="BX47" s="78"/>
      <c r="BY47" s="78"/>
      <c r="BZ47" s="7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8"/>
      <c r="BN48" s="78"/>
      <c r="BO48" s="78"/>
      <c r="BP48" s="78"/>
      <c r="BQ48" s="78"/>
      <c r="BR48" s="78"/>
      <c r="BS48" s="78"/>
      <c r="BT48" s="78"/>
      <c r="BU48" s="78"/>
      <c r="BV48" s="78"/>
      <c r="BW48" s="78"/>
      <c r="BX48" s="78"/>
      <c r="BY48" s="78"/>
      <c r="BZ48" s="7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8"/>
      <c r="BN49" s="78"/>
      <c r="BO49" s="78"/>
      <c r="BP49" s="78"/>
      <c r="BQ49" s="78"/>
      <c r="BR49" s="78"/>
      <c r="BS49" s="78"/>
      <c r="BT49" s="78"/>
      <c r="BU49" s="78"/>
      <c r="BV49" s="78"/>
      <c r="BW49" s="78"/>
      <c r="BX49" s="78"/>
      <c r="BY49" s="78"/>
      <c r="BZ49" s="7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8"/>
      <c r="BN50" s="78"/>
      <c r="BO50" s="78"/>
      <c r="BP50" s="78"/>
      <c r="BQ50" s="78"/>
      <c r="BR50" s="78"/>
      <c r="BS50" s="78"/>
      <c r="BT50" s="78"/>
      <c r="BU50" s="78"/>
      <c r="BV50" s="78"/>
      <c r="BW50" s="78"/>
      <c r="BX50" s="78"/>
      <c r="BY50" s="78"/>
      <c r="BZ50" s="7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8"/>
      <c r="BN51" s="78"/>
      <c r="BO51" s="78"/>
      <c r="BP51" s="78"/>
      <c r="BQ51" s="78"/>
      <c r="BR51" s="78"/>
      <c r="BS51" s="78"/>
      <c r="BT51" s="78"/>
      <c r="BU51" s="78"/>
      <c r="BV51" s="78"/>
      <c r="BW51" s="78"/>
      <c r="BX51" s="78"/>
      <c r="BY51" s="78"/>
      <c r="BZ51" s="7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8"/>
      <c r="BN52" s="78"/>
      <c r="BO52" s="78"/>
      <c r="BP52" s="78"/>
      <c r="BQ52" s="78"/>
      <c r="BR52" s="78"/>
      <c r="BS52" s="78"/>
      <c r="BT52" s="78"/>
      <c r="BU52" s="78"/>
      <c r="BV52" s="78"/>
      <c r="BW52" s="78"/>
      <c r="BX52" s="78"/>
      <c r="BY52" s="78"/>
      <c r="BZ52" s="7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8"/>
      <c r="BN53" s="78"/>
      <c r="BO53" s="78"/>
      <c r="BP53" s="78"/>
      <c r="BQ53" s="78"/>
      <c r="BR53" s="78"/>
      <c r="BS53" s="78"/>
      <c r="BT53" s="78"/>
      <c r="BU53" s="78"/>
      <c r="BV53" s="78"/>
      <c r="BW53" s="78"/>
      <c r="BX53" s="78"/>
      <c r="BY53" s="78"/>
      <c r="BZ53" s="7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8"/>
      <c r="BN54" s="78"/>
      <c r="BO54" s="78"/>
      <c r="BP54" s="78"/>
      <c r="BQ54" s="78"/>
      <c r="BR54" s="78"/>
      <c r="BS54" s="78"/>
      <c r="BT54" s="78"/>
      <c r="BU54" s="78"/>
      <c r="BV54" s="78"/>
      <c r="BW54" s="78"/>
      <c r="BX54" s="78"/>
      <c r="BY54" s="78"/>
      <c r="BZ54" s="7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8"/>
      <c r="BN55" s="78"/>
      <c r="BO55" s="78"/>
      <c r="BP55" s="78"/>
      <c r="BQ55" s="78"/>
      <c r="BR55" s="78"/>
      <c r="BS55" s="78"/>
      <c r="BT55" s="78"/>
      <c r="BU55" s="78"/>
      <c r="BV55" s="78"/>
      <c r="BW55" s="78"/>
      <c r="BX55" s="78"/>
      <c r="BY55" s="78"/>
      <c r="BZ55" s="7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8"/>
      <c r="BN56" s="78"/>
      <c r="BO56" s="78"/>
      <c r="BP56" s="78"/>
      <c r="BQ56" s="78"/>
      <c r="BR56" s="78"/>
      <c r="BS56" s="78"/>
      <c r="BT56" s="78"/>
      <c r="BU56" s="78"/>
      <c r="BV56" s="78"/>
      <c r="BW56" s="78"/>
      <c r="BX56" s="78"/>
      <c r="BY56" s="78"/>
      <c r="BZ56" s="7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8"/>
      <c r="BN57" s="78"/>
      <c r="BO57" s="78"/>
      <c r="BP57" s="78"/>
      <c r="BQ57" s="78"/>
      <c r="BR57" s="78"/>
      <c r="BS57" s="78"/>
      <c r="BT57" s="78"/>
      <c r="BU57" s="78"/>
      <c r="BV57" s="78"/>
      <c r="BW57" s="78"/>
      <c r="BX57" s="78"/>
      <c r="BY57" s="78"/>
      <c r="BZ57" s="7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8"/>
      <c r="BN58" s="78"/>
      <c r="BO58" s="78"/>
      <c r="BP58" s="78"/>
      <c r="BQ58" s="78"/>
      <c r="BR58" s="78"/>
      <c r="BS58" s="78"/>
      <c r="BT58" s="78"/>
      <c r="BU58" s="78"/>
      <c r="BV58" s="78"/>
      <c r="BW58" s="78"/>
      <c r="BX58" s="78"/>
      <c r="BY58" s="78"/>
      <c r="BZ58" s="7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8"/>
      <c r="BN59" s="78"/>
      <c r="BO59" s="78"/>
      <c r="BP59" s="78"/>
      <c r="BQ59" s="78"/>
      <c r="BR59" s="78"/>
      <c r="BS59" s="78"/>
      <c r="BT59" s="78"/>
      <c r="BU59" s="78"/>
      <c r="BV59" s="78"/>
      <c r="BW59" s="78"/>
      <c r="BX59" s="78"/>
      <c r="BY59" s="78"/>
      <c r="BZ59" s="7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7"/>
      <c r="BM60" s="78"/>
      <c r="BN60" s="78"/>
      <c r="BO60" s="78"/>
      <c r="BP60" s="78"/>
      <c r="BQ60" s="78"/>
      <c r="BR60" s="78"/>
      <c r="BS60" s="78"/>
      <c r="BT60" s="78"/>
      <c r="BU60" s="78"/>
      <c r="BV60" s="78"/>
      <c r="BW60" s="78"/>
      <c r="BX60" s="78"/>
      <c r="BY60" s="78"/>
      <c r="BZ60" s="7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7"/>
      <c r="BM61" s="78"/>
      <c r="BN61" s="78"/>
      <c r="BO61" s="78"/>
      <c r="BP61" s="78"/>
      <c r="BQ61" s="78"/>
      <c r="BR61" s="78"/>
      <c r="BS61" s="78"/>
      <c r="BT61" s="78"/>
      <c r="BU61" s="78"/>
      <c r="BV61" s="78"/>
      <c r="BW61" s="78"/>
      <c r="BX61" s="78"/>
      <c r="BY61" s="78"/>
      <c r="BZ61" s="7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8"/>
      <c r="BN62" s="78"/>
      <c r="BO62" s="78"/>
      <c r="BP62" s="78"/>
      <c r="BQ62" s="78"/>
      <c r="BR62" s="78"/>
      <c r="BS62" s="78"/>
      <c r="BT62" s="78"/>
      <c r="BU62" s="78"/>
      <c r="BV62" s="78"/>
      <c r="BW62" s="78"/>
      <c r="BX62" s="78"/>
      <c r="BY62" s="78"/>
      <c r="BZ62" s="7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0"/>
      <c r="BM63" s="81"/>
      <c r="BN63" s="81"/>
      <c r="BO63" s="81"/>
      <c r="BP63" s="81"/>
      <c r="BQ63" s="81"/>
      <c r="BR63" s="81"/>
      <c r="BS63" s="81"/>
      <c r="BT63" s="81"/>
      <c r="BU63" s="81"/>
      <c r="BV63" s="81"/>
      <c r="BW63" s="81"/>
      <c r="BX63" s="81"/>
      <c r="BY63" s="81"/>
      <c r="BZ63" s="8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113</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2qDo+w85ur8lHufCxtsWleaUlzjdBnjOkv/rFtjgxFwAJLrLebNy5MuxcK1fz87QWBFUJbnh4k3UGGfw+xPsKQ==" saltValue="y8afEtC7ATZ9IOQ9W+lh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84" t="s">
        <v>51</v>
      </c>
      <c r="I3" s="85"/>
      <c r="J3" s="85"/>
      <c r="K3" s="85"/>
      <c r="L3" s="85"/>
      <c r="M3" s="85"/>
      <c r="N3" s="85"/>
      <c r="O3" s="85"/>
      <c r="P3" s="85"/>
      <c r="Q3" s="85"/>
      <c r="R3" s="85"/>
      <c r="S3" s="85"/>
      <c r="T3" s="85"/>
      <c r="U3" s="85"/>
      <c r="V3" s="85"/>
      <c r="W3" s="86"/>
      <c r="X3" s="90" t="s">
        <v>52</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2022</v>
      </c>
      <c r="C6" s="20">
        <f t="shared" ref="C6:W6" si="3">C7</f>
        <v>442071</v>
      </c>
      <c r="D6" s="20">
        <f t="shared" si="3"/>
        <v>47</v>
      </c>
      <c r="E6" s="20">
        <f t="shared" si="3"/>
        <v>1</v>
      </c>
      <c r="F6" s="20">
        <f t="shared" si="3"/>
        <v>0</v>
      </c>
      <c r="G6" s="20">
        <f t="shared" si="3"/>
        <v>0</v>
      </c>
      <c r="H6" s="20" t="str">
        <f t="shared" si="3"/>
        <v>大分県　津久見市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4.92</v>
      </c>
      <c r="Q6" s="21">
        <f t="shared" si="3"/>
        <v>4570</v>
      </c>
      <c r="R6" s="21">
        <f t="shared" si="3"/>
        <v>15868</v>
      </c>
      <c r="S6" s="21">
        <f t="shared" si="3"/>
        <v>79.48</v>
      </c>
      <c r="T6" s="21">
        <f t="shared" si="3"/>
        <v>199.65</v>
      </c>
      <c r="U6" s="21">
        <f t="shared" si="3"/>
        <v>772</v>
      </c>
      <c r="V6" s="21">
        <f t="shared" si="3"/>
        <v>1.3</v>
      </c>
      <c r="W6" s="21">
        <f t="shared" si="3"/>
        <v>593.85</v>
      </c>
      <c r="X6" s="22">
        <f>IF(X7="",NA(),X7)</f>
        <v>65.930000000000007</v>
      </c>
      <c r="Y6" s="22">
        <f t="shared" ref="Y6:AG6" si="4">IF(Y7="",NA(),Y7)</f>
        <v>64.540000000000006</v>
      </c>
      <c r="Z6" s="22">
        <f t="shared" si="4"/>
        <v>59.76</v>
      </c>
      <c r="AA6" s="22">
        <f t="shared" si="4"/>
        <v>60.09</v>
      </c>
      <c r="AB6" s="22">
        <f t="shared" si="4"/>
        <v>64.569999999999993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1642.11</v>
      </c>
      <c r="BF6" s="22">
        <f t="shared" ref="BF6:BN6" si="7">IF(BF7="",NA(),BF7)</f>
        <v>1695.31</v>
      </c>
      <c r="BG6" s="22">
        <f t="shared" si="7"/>
        <v>1648.19</v>
      </c>
      <c r="BH6" s="22">
        <f t="shared" si="7"/>
        <v>1665.98</v>
      </c>
      <c r="BI6" s="22">
        <f t="shared" si="7"/>
        <v>1685.14</v>
      </c>
      <c r="BJ6" s="22">
        <f t="shared" si="7"/>
        <v>1274.21</v>
      </c>
      <c r="BK6" s="22">
        <f t="shared" si="7"/>
        <v>1183.92</v>
      </c>
      <c r="BL6" s="22">
        <f t="shared" si="7"/>
        <v>1128.72</v>
      </c>
      <c r="BM6" s="22">
        <f t="shared" si="7"/>
        <v>1125.25</v>
      </c>
      <c r="BN6" s="22">
        <f t="shared" si="7"/>
        <v>1157.05</v>
      </c>
      <c r="BO6" s="21" t="str">
        <f>IF(BO7="","",IF(BO7="-","【-】","【"&amp;SUBSTITUTE(TEXT(BO7,"#,##0.00"),"-","△")&amp;"】"))</f>
        <v>【982.48】</v>
      </c>
      <c r="BP6" s="22">
        <f>IF(BP7="",NA(),BP7)</f>
        <v>34.03</v>
      </c>
      <c r="BQ6" s="22">
        <f t="shared" ref="BQ6:BY6" si="8">IF(BQ7="",NA(),BQ7)</f>
        <v>30.06</v>
      </c>
      <c r="BR6" s="22">
        <f t="shared" si="8"/>
        <v>30.01</v>
      </c>
      <c r="BS6" s="22">
        <f t="shared" si="8"/>
        <v>23.86</v>
      </c>
      <c r="BT6" s="22">
        <f t="shared" si="8"/>
        <v>18.43</v>
      </c>
      <c r="BU6" s="22">
        <f t="shared" si="8"/>
        <v>41.25</v>
      </c>
      <c r="BV6" s="22">
        <f t="shared" si="8"/>
        <v>42.5</v>
      </c>
      <c r="BW6" s="22">
        <f t="shared" si="8"/>
        <v>41.84</v>
      </c>
      <c r="BX6" s="22">
        <f t="shared" si="8"/>
        <v>41.44</v>
      </c>
      <c r="BY6" s="22">
        <f t="shared" si="8"/>
        <v>37.65</v>
      </c>
      <c r="BZ6" s="21" t="str">
        <f>IF(BZ7="","",IF(BZ7="-","【-】","【"&amp;SUBSTITUTE(TEXT(BZ7,"#,##0.00"),"-","△")&amp;"】"))</f>
        <v>【50.61】</v>
      </c>
      <c r="CA6" s="22">
        <f>IF(CA7="",NA(),CA7)</f>
        <v>697.38</v>
      </c>
      <c r="CB6" s="22">
        <f t="shared" ref="CB6:CJ6" si="9">IF(CB7="",NA(),CB7)</f>
        <v>796.72</v>
      </c>
      <c r="CC6" s="22">
        <f t="shared" si="9"/>
        <v>813.6</v>
      </c>
      <c r="CD6" s="22">
        <f t="shared" si="9"/>
        <v>1039.6400000000001</v>
      </c>
      <c r="CE6" s="22">
        <f t="shared" si="9"/>
        <v>1358.61</v>
      </c>
      <c r="CF6" s="22">
        <f t="shared" si="9"/>
        <v>383.25</v>
      </c>
      <c r="CG6" s="22">
        <f t="shared" si="9"/>
        <v>377.72</v>
      </c>
      <c r="CH6" s="22">
        <f t="shared" si="9"/>
        <v>390.47</v>
      </c>
      <c r="CI6" s="22">
        <f t="shared" si="9"/>
        <v>403.61</v>
      </c>
      <c r="CJ6" s="22">
        <f t="shared" si="9"/>
        <v>442.82</v>
      </c>
      <c r="CK6" s="21" t="str">
        <f>IF(CK7="","",IF(CK7="-","【-】","【"&amp;SUBSTITUTE(TEXT(CK7,"#,##0.00"),"-","△")&amp;"】"))</f>
        <v>【320.83】</v>
      </c>
      <c r="CL6" s="22">
        <f>IF(CL7="",NA(),CL7)</f>
        <v>33.01</v>
      </c>
      <c r="CM6" s="22">
        <f t="shared" ref="CM6:CU6" si="10">IF(CM7="",NA(),CM7)</f>
        <v>30.19</v>
      </c>
      <c r="CN6" s="22">
        <f t="shared" si="10"/>
        <v>30.56</v>
      </c>
      <c r="CO6" s="22">
        <f t="shared" si="10"/>
        <v>26.87</v>
      </c>
      <c r="CP6" s="22">
        <f t="shared" si="10"/>
        <v>26.41</v>
      </c>
      <c r="CQ6" s="22">
        <f t="shared" si="10"/>
        <v>48.26</v>
      </c>
      <c r="CR6" s="22">
        <f t="shared" si="10"/>
        <v>48.01</v>
      </c>
      <c r="CS6" s="22">
        <f t="shared" si="10"/>
        <v>49.08</v>
      </c>
      <c r="CT6" s="22">
        <f t="shared" si="10"/>
        <v>51.46</v>
      </c>
      <c r="CU6" s="22">
        <f t="shared" si="10"/>
        <v>51.84</v>
      </c>
      <c r="CV6" s="21" t="str">
        <f>IF(CV7="","",IF(CV7="-","【-】","【"&amp;SUBSTITUTE(TEXT(CV7,"#,##0.00"),"-","△")&amp;"】"))</f>
        <v>【56.15】</v>
      </c>
      <c r="CW6" s="22">
        <f>IF(CW7="",NA(),CW7)</f>
        <v>72.09</v>
      </c>
      <c r="CX6" s="22">
        <f t="shared" ref="CX6:DF6" si="11">IF(CX7="",NA(),CX7)</f>
        <v>74</v>
      </c>
      <c r="CY6" s="22">
        <f t="shared" si="11"/>
        <v>74.11</v>
      </c>
      <c r="CZ6" s="22">
        <f t="shared" si="11"/>
        <v>78.819999999999993</v>
      </c>
      <c r="DA6" s="22">
        <f t="shared" si="11"/>
        <v>76.69</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0.15</v>
      </c>
      <c r="EE6" s="22">
        <f t="shared" ref="EE6:EM6" si="14">IF(EE7="",NA(),EE7)</f>
        <v>0.17</v>
      </c>
      <c r="EF6" s="22">
        <f t="shared" si="14"/>
        <v>0.49</v>
      </c>
      <c r="EG6" s="21">
        <f t="shared" si="14"/>
        <v>0</v>
      </c>
      <c r="EH6" s="22">
        <f t="shared" si="14"/>
        <v>0.47</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442071</v>
      </c>
      <c r="D7" s="24">
        <v>47</v>
      </c>
      <c r="E7" s="24">
        <v>1</v>
      </c>
      <c r="F7" s="24">
        <v>0</v>
      </c>
      <c r="G7" s="24">
        <v>0</v>
      </c>
      <c r="H7" s="24" t="s">
        <v>94</v>
      </c>
      <c r="I7" s="24" t="s">
        <v>95</v>
      </c>
      <c r="J7" s="24" t="s">
        <v>96</v>
      </c>
      <c r="K7" s="24" t="s">
        <v>97</v>
      </c>
      <c r="L7" s="24" t="s">
        <v>98</v>
      </c>
      <c r="M7" s="24" t="s">
        <v>99</v>
      </c>
      <c r="N7" s="25" t="s">
        <v>100</v>
      </c>
      <c r="O7" s="25" t="s">
        <v>101</v>
      </c>
      <c r="P7" s="25">
        <v>4.92</v>
      </c>
      <c r="Q7" s="25">
        <v>4570</v>
      </c>
      <c r="R7" s="25">
        <v>15868</v>
      </c>
      <c r="S7" s="25">
        <v>79.48</v>
      </c>
      <c r="T7" s="25">
        <v>199.65</v>
      </c>
      <c r="U7" s="25">
        <v>772</v>
      </c>
      <c r="V7" s="25">
        <v>1.3</v>
      </c>
      <c r="W7" s="25">
        <v>593.85</v>
      </c>
      <c r="X7" s="25">
        <v>65.930000000000007</v>
      </c>
      <c r="Y7" s="25">
        <v>64.540000000000006</v>
      </c>
      <c r="Z7" s="25">
        <v>59.76</v>
      </c>
      <c r="AA7" s="25">
        <v>60.09</v>
      </c>
      <c r="AB7" s="25">
        <v>64.569999999999993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1642.11</v>
      </c>
      <c r="BF7" s="25">
        <v>1695.31</v>
      </c>
      <c r="BG7" s="25">
        <v>1648.19</v>
      </c>
      <c r="BH7" s="25">
        <v>1665.98</v>
      </c>
      <c r="BI7" s="25">
        <v>1685.14</v>
      </c>
      <c r="BJ7" s="25">
        <v>1274.21</v>
      </c>
      <c r="BK7" s="25">
        <v>1183.92</v>
      </c>
      <c r="BL7" s="25">
        <v>1128.72</v>
      </c>
      <c r="BM7" s="25">
        <v>1125.25</v>
      </c>
      <c r="BN7" s="25">
        <v>1157.05</v>
      </c>
      <c r="BO7" s="25">
        <v>982.48</v>
      </c>
      <c r="BP7" s="25">
        <v>34.03</v>
      </c>
      <c r="BQ7" s="25">
        <v>30.06</v>
      </c>
      <c r="BR7" s="25">
        <v>30.01</v>
      </c>
      <c r="BS7" s="25">
        <v>23.86</v>
      </c>
      <c r="BT7" s="25">
        <v>18.43</v>
      </c>
      <c r="BU7" s="25">
        <v>41.25</v>
      </c>
      <c r="BV7" s="25">
        <v>42.5</v>
      </c>
      <c r="BW7" s="25">
        <v>41.84</v>
      </c>
      <c r="BX7" s="25">
        <v>41.44</v>
      </c>
      <c r="BY7" s="25">
        <v>37.65</v>
      </c>
      <c r="BZ7" s="25">
        <v>50.61</v>
      </c>
      <c r="CA7" s="25">
        <v>697.38</v>
      </c>
      <c r="CB7" s="25">
        <v>796.72</v>
      </c>
      <c r="CC7" s="25">
        <v>813.6</v>
      </c>
      <c r="CD7" s="25">
        <v>1039.6400000000001</v>
      </c>
      <c r="CE7" s="25">
        <v>1358.61</v>
      </c>
      <c r="CF7" s="25">
        <v>383.25</v>
      </c>
      <c r="CG7" s="25">
        <v>377.72</v>
      </c>
      <c r="CH7" s="25">
        <v>390.47</v>
      </c>
      <c r="CI7" s="25">
        <v>403.61</v>
      </c>
      <c r="CJ7" s="25">
        <v>442.82</v>
      </c>
      <c r="CK7" s="25">
        <v>320.83</v>
      </c>
      <c r="CL7" s="25">
        <v>33.01</v>
      </c>
      <c r="CM7" s="25">
        <v>30.19</v>
      </c>
      <c r="CN7" s="25">
        <v>30.56</v>
      </c>
      <c r="CO7" s="25">
        <v>26.87</v>
      </c>
      <c r="CP7" s="25">
        <v>26.41</v>
      </c>
      <c r="CQ7" s="25">
        <v>48.26</v>
      </c>
      <c r="CR7" s="25">
        <v>48.01</v>
      </c>
      <c r="CS7" s="25">
        <v>49.08</v>
      </c>
      <c r="CT7" s="25">
        <v>51.46</v>
      </c>
      <c r="CU7" s="25">
        <v>51.84</v>
      </c>
      <c r="CV7" s="25">
        <v>56.15</v>
      </c>
      <c r="CW7" s="25">
        <v>72.09</v>
      </c>
      <c r="CX7" s="25">
        <v>74</v>
      </c>
      <c r="CY7" s="25">
        <v>74.11</v>
      </c>
      <c r="CZ7" s="25">
        <v>78.819999999999993</v>
      </c>
      <c r="DA7" s="25">
        <v>76.69</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0.15</v>
      </c>
      <c r="EE7" s="25">
        <v>0.17</v>
      </c>
      <c r="EF7" s="25">
        <v>0.49</v>
      </c>
      <c r="EG7" s="25">
        <v>0</v>
      </c>
      <c r="EH7" s="25">
        <v>0.47</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107</v>
      </c>
    </row>
    <row r="12" spans="1:144" x14ac:dyDescent="0.15">
      <c r="B12">
        <v>1</v>
      </c>
      <c r="C12">
        <v>1</v>
      </c>
      <c r="D12">
        <v>2</v>
      </c>
      <c r="E12">
        <v>3</v>
      </c>
      <c r="F12">
        <v>4</v>
      </c>
      <c r="G12" t="s">
        <v>108</v>
      </c>
    </row>
    <row r="13" spans="1:144" x14ac:dyDescent="0.15">
      <c r="B13" t="s">
        <v>109</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2024-02-21T09:09:47Z</cp:lastPrinted>
  <dcterms:created xsi:type="dcterms:W3CDTF">2023-12-05T01:07:40Z</dcterms:created>
  <dcterms:modified xsi:type="dcterms:W3CDTF">2024-02-22T01:31:16Z</dcterms:modified>
  <cp:category/>
</cp:coreProperties>
</file>