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2269\市町村振興課共有\財政班\財政担当R5年度\決算統計\02公営企業会計\12_経営比較分析表\03 公営企業に係る経営比較分析表（令和４年度決算）の分析等\05 市町村提出\06 臼杵市○\"/>
    </mc:Choice>
  </mc:AlternateContent>
  <workbookProtection workbookAlgorithmName="SHA-512" workbookHashValue="etBKmAqjKgJUqlibPrH1FTPA6SDyewiELeeDDBHjcDRZ2lODcUHjvvyRQWv1eOQhA6nm1qeK7SSFVyvogsG4NQ==" workbookSaltValue="Ue3VHfrKcmMFNJAo7P0Sp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B8" i="4"/>
  <c r="AT8" i="4"/>
  <c r="AL8" i="4"/>
  <c r="W8" i="4"/>
  <c r="P8" i="4"/>
  <c r="I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<sst xmlns="http://schemas.openxmlformats.org/spreadsheetml/2006/main" count="275" uniqueCount="116">
  <si>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</si>
  <si>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</si>
  <si>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</si>
  <si>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</si>
  <si>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</si>
  <si>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</si>
  <si>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</si>
  <si>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</si>
  <si>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</si>
  <si>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</si>
  <si>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</si>
  <si>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</si>
  <si>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</si>
  <si>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</si>
  <si>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</si>
  <si>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</si>
  <si>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</si>
  <si>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</si>
  <si>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</si>
  <si>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</si>
  <si>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</si>
  <si>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</si>
  <si>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</si>
  <si>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</si>
  <si>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</si>
  <si>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</si>
  <si>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</si>
  <si>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</si>
  <si>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</si>
  <si>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</si>
  <si>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</si>
  <si>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</si>
  <si>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</si>
  <si>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</si>
  <si>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</si>
  <si>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</si>
  <si>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</si>
  <si>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</si>
  <si>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</si>
  <si>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</si>
  <si>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</si>
  <si>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</si>
  <si>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</si>
  <si>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</si>
  <si>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</si>
  <si>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</si>
  <si>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</si>
  <si>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</si>
  <si>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</si>
  <si>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</si>
  <si>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</si>
  <si>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</si>
  <si>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</si>
  <si>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</si>
  <si>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</si>
  <si>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</si>
  <si>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</si>
  <si>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</si>
  <si>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</si>
  <si>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</si>
  <si>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</si>
  <si>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</si>
  <si>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</si>
  <si>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</si>
  <si>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</si>
  <si>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</si>
  <si>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</si>
  <si>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</si>
  <si>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</si>
  <si>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</si>
  <si>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</si>
  <si>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</si>
  <si>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</si>
  <si>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</si>
  <si>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</si>
  <si>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</si>
  <si>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</si>
  <si>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</si>
  <si>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</si>
  <si>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</si>
  <si>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</si>
  <si>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</si>
  <si>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</si>
  <si>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</si>
  <si>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</si>
  <si>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</si>
  <si>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</si>
  <si>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</si>
  <si>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</si>
  <si>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</si>
  <si>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</si>
  <si>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</si>
  <si>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</si>
  <si>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</si>
  <si>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</si>
  <si>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</si>
  <si>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</si>
  <si>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</si>
  <si>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</si>
  <si>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</si>
  <si>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</si>
  <si>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</si>
  <si>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</si>
  <si>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</si>
  <si>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</si>
  <si>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</si>
  <si>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</si>
  <si>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</si>
  <si>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</si>
  <si>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</si>
  <si>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</si>
  <si>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</si>
  <si>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</si>
  <si>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本市の漁業集落排水事業は、水洗化率は100％となっているものの、処理区域内人口が少なく、人口減少による使用料収入の減少や、施設の老朽化による費用の増加が懸念されるなか、持続可能な安定した経営を図る必要があります。引き続き「下水道事業経営戦略」による中長期的な財政マネジメンによる経営基盤の強化、「ストックマネジメント」による効率的な施設管理等、有効な施策をより着実に推進していく必要があります。</t>
    <rPh sb="181" eb="183">
      <t>チャクジツ</t>
    </rPh>
    <rPh sb="184" eb="186">
      <t>スイシン</t>
    </rPh>
    <phoneticPr fontId="4"/>
  </si>
  <si>
    <t>①『経常収支比率』・・・使用料収入や一般会計からの繰入金等の収益で、維持管理費や支払利息等の費用をどの程度賄えているかを表す指標です。100％を上回っているため、今後も経常経費の抑制に努めます。
②『累積欠損金比率』・・・営業活動により生じた損失で利益剰余金等で補填することできず複数年にわたり累積した指標です。0％となっていますが、人口減少等により使用料収入がが減少傾向にあり、更なる維持管理費等経費の削減に努めます。
③流動比率・・・短期的な債務に対する支払い能力を表す指標です。企業債償還金の割合が高く、現金預金の保有が少ないため類似団体平均値を大きく下回っています。今後も、現金預金の残高に注視し、流動資産の減少傾向も踏まえ、未払金の抑制等の改善が必要です。
④『企業債残高対事業規模比率』・・・使用料収入に対する企業債残高の割合であり、企業債残高の規模を表す指標です。企業債残高は減少傾向にあり、類似団体平均及び全国平均を下回っています。
⑤『経費回収率』・・・使用料で回収すべき経費を、どの程度使用料で賄えているかを表した指標です。類似団体平均値を下回っており、人口減少により使用料の増加は見込めないため、今後もコストの減少に努めます。
⑥『汚水処理原価』・・・有収水量１㎥あたりの汚水処理に要した費用であり、汚水資本費・汚水維持管理費の両方を含めた汚水処理に係るコストを表した指標です。類似団体平均値を下回っていますが、水洗化率は100％であり、今後も維持管理経費の削減に努めます。
⑦『施設利用率』・・・施設・設備が一日に対応可能な処理能力に対する、一日平均処理水量の割合であり、施設の利用状況や適正規模を判断する指標です。水洗化率は１００％であるため今後も施設利用率が上がることは厳しい状況です。
⑧『水洗化率』・・現在処理区域内人口のうち、実際に水洗便所を設置して汚水処理している人口の割合を表した指標です。水洗化率は１００％ですが、人口が減少していくため経営運営は厳しい見通しです。</t>
    <rPh sb="72" eb="73">
      <t>ウエ</t>
    </rPh>
    <rPh sb="317" eb="320">
      <t>ミハライキン</t>
    </rPh>
    <rPh sb="321" eb="323">
      <t>ヨクセイ</t>
    </rPh>
    <phoneticPr fontId="4"/>
  </si>
  <si>
    <t>①有形固定資産減価償却率・・・有形固定資産のうち償却対象資産の減価償却がどの程度進んでいるかを示す指標です。全国平均や類似団体平均値を下回っていますが増加傾向にあり、注視する必要があります。
②管渠老朽化率・・・法定耐用年数を超た管渠延長の割合を表した指標で、管渠の老朽化度合いを示しています。管渠については耐用年数を経過しておらず、現状更新は行っていませんが、効率的な経営を促進させるため、ストックマネジメントにおける施設の更新計画を進め、今後は長期的な更新・維持補修の計画見直しを図る必要があります。
③管渠改善率・・・当該年度に更新した管渠延長の割合を表した指標です。管渠の更新ペースや状況を把握するものですが、有形固定資産減価償却率等の指標を踏まえて、今後も計画的に管渠の更新計画を進める必要があります。</t>
    <rPh sb="83" eb="85">
      <t>チュウシ</t>
    </rPh>
    <rPh sb="87" eb="89">
      <t>ヒツヨウ</t>
    </rPh>
    <rPh sb="99" eb="102">
      <t>ロウキュウカ</t>
    </rPh>
    <rPh sb="218" eb="219">
      <t>スス</t>
    </rPh>
    <rPh sb="254" eb="256">
      <t>カンキョ</t>
    </rPh>
    <rPh sb="256" eb="258">
      <t>カイゼン</t>
    </rPh>
    <rPh sb="258" eb="259">
      <t>リツ</t>
    </rPh>
    <rPh sb="262" eb="264">
      <t>トウガイ</t>
    </rPh>
    <rPh sb="264" eb="266">
      <t>ネンド</t>
    </rPh>
    <rPh sb="267" eb="269">
      <t>コウシン</t>
    </rPh>
    <rPh sb="271" eb="273">
      <t>カンキョ</t>
    </rPh>
    <rPh sb="273" eb="275">
      <t>エンチョウ</t>
    </rPh>
    <rPh sb="276" eb="278">
      <t>ワリアイ</t>
    </rPh>
    <rPh sb="279" eb="280">
      <t>ヒョウ</t>
    </rPh>
    <rPh sb="282" eb="284">
      <t>シヒョウ</t>
    </rPh>
    <rPh sb="287" eb="289">
      <t>カンキョ</t>
    </rPh>
    <rPh sb="290" eb="292">
      <t>コウシン</t>
    </rPh>
    <rPh sb="296" eb="298">
      <t>ジョウキョウ</t>
    </rPh>
    <rPh sb="299" eb="301">
      <t>ハアク</t>
    </rPh>
    <rPh sb="320" eb="321">
      <t>トウ</t>
    </rPh>
    <rPh sb="322" eb="324">
      <t>シヒョウ</t>
    </rPh>
    <rPh sb="325" eb="326">
      <t>フ</t>
    </rPh>
    <rPh sb="330" eb="332">
      <t>コンゴ</t>
    </rPh>
    <rPh sb="333" eb="336">
      <t>ケイカクテキ</t>
    </rPh>
    <rPh sb="337" eb="339">
      <t>カンキョ</t>
    </rPh>
    <rPh sb="340" eb="342">
      <t>コウシン</t>
    </rPh>
    <rPh sb="342" eb="344">
      <t>ケイカク</t>
    </rPh>
    <rPh sb="345" eb="346">
      <t>スス</t>
    </rPh>
    <rPh sb="348" eb="35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</si>
</sst>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2ED-4826-B309-4F354C5F26A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c:v>
                </c:pt>
                <c:pt idx="3">
                  <c:v>0.01</c:v>
                </c:pt>
                <c:pt idx="4">
                  <c:v>0.01</c:v>
                </c:pt>
              </c:numCache>
            </c:numRef>
          </c:val>
          <c:smooth val="0"/>
          <c:extLst>
            <c:ext xmlns:c16="http://schemas.microsoft.com/office/drawing/2014/chart" uri="{C3380CC4-5D6E-409C-BE32-E72D297353CC}">
              <c16:uniqueId val="{00000001-12ED-4826-B309-4F354C5F26A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27.94</c:v>
                </c:pt>
                <c:pt idx="3">
                  <c:v>32.35</c:v>
                </c:pt>
                <c:pt idx="4">
                  <c:v>30.88</c:v>
                </c:pt>
              </c:numCache>
            </c:numRef>
          </c:val>
          <c:extLst>
            <c:ext xmlns:c16="http://schemas.microsoft.com/office/drawing/2014/chart" uri="{C3380CC4-5D6E-409C-BE32-E72D297353CC}">
              <c16:uniqueId val="{00000000-CD78-4DFD-8A46-45BB48A8B958}"/>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30.19</c:v>
                </c:pt>
                <c:pt idx="3">
                  <c:v>28.77</c:v>
                </c:pt>
                <c:pt idx="4">
                  <c:v>26.22</c:v>
                </c:pt>
              </c:numCache>
            </c:numRef>
          </c:val>
          <c:smooth val="0"/>
          <c:extLst>
            <c:ext xmlns:c16="http://schemas.microsoft.com/office/drawing/2014/chart" uri="{C3380CC4-5D6E-409C-BE32-E72D297353CC}">
              <c16:uniqueId val="{00000001-CD78-4DFD-8A46-45BB48A8B958}"/>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3805-4A3A-98E4-29E6B08D6194}"/>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79.09</c:v>
                </c:pt>
                <c:pt idx="3">
                  <c:v>78.900000000000006</c:v>
                </c:pt>
                <c:pt idx="4">
                  <c:v>78.03</c:v>
                </c:pt>
              </c:numCache>
            </c:numRef>
          </c:val>
          <c:smooth val="0"/>
          <c:extLst>
            <c:ext xmlns:c16="http://schemas.microsoft.com/office/drawing/2014/chart" uri="{C3380CC4-5D6E-409C-BE32-E72D297353CC}">
              <c16:uniqueId val="{00000001-3805-4A3A-98E4-29E6B08D6194}"/>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83.96</c:v>
                </c:pt>
                <c:pt idx="3">
                  <c:v>115.62</c:v>
                </c:pt>
                <c:pt idx="4">
                  <c:v>100.85</c:v>
                </c:pt>
              </c:numCache>
            </c:numRef>
          </c:val>
          <c:extLst>
            <c:ext xmlns:c16="http://schemas.microsoft.com/office/drawing/2014/chart" uri="{C3380CC4-5D6E-409C-BE32-E72D297353CC}">
              <c16:uniqueId val="{00000000-6060-43B3-97A5-8FB3D74713B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101.18</c:v>
                </c:pt>
                <c:pt idx="3">
                  <c:v>99.89</c:v>
                </c:pt>
                <c:pt idx="4">
                  <c:v>104.12</c:v>
                </c:pt>
              </c:numCache>
            </c:numRef>
          </c:val>
          <c:smooth val="0"/>
          <c:extLst>
            <c:ext xmlns:c16="http://schemas.microsoft.com/office/drawing/2014/chart" uri="{C3380CC4-5D6E-409C-BE32-E72D297353CC}">
              <c16:uniqueId val="{00000001-6060-43B3-97A5-8FB3D74713B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4.72</c:v>
                </c:pt>
                <c:pt idx="3">
                  <c:v>9.44</c:v>
                </c:pt>
                <c:pt idx="4">
                  <c:v>14.06</c:v>
                </c:pt>
              </c:numCache>
            </c:numRef>
          </c:val>
          <c:extLst>
            <c:ext xmlns:c16="http://schemas.microsoft.com/office/drawing/2014/chart" uri="{C3380CC4-5D6E-409C-BE32-E72D297353CC}">
              <c16:uniqueId val="{00000000-2DA5-429E-B4B5-E2C94F01DEF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20.14</c:v>
                </c:pt>
                <c:pt idx="3">
                  <c:v>23.17</c:v>
                </c:pt>
                <c:pt idx="4">
                  <c:v>25.29</c:v>
                </c:pt>
              </c:numCache>
            </c:numRef>
          </c:val>
          <c:smooth val="0"/>
          <c:extLst>
            <c:ext xmlns:c16="http://schemas.microsoft.com/office/drawing/2014/chart" uri="{C3380CC4-5D6E-409C-BE32-E72D297353CC}">
              <c16:uniqueId val="{00000001-2DA5-429E-B4B5-E2C94F01DEF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13B-4D34-8417-ECF19DAC8CC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13B-4D34-8417-ECF19DAC8CC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133.49</c:v>
                </c:pt>
                <c:pt idx="3" formatCode="#,##0.00;&quot;△&quot;#,##0.00">
                  <c:v>0</c:v>
                </c:pt>
                <c:pt idx="4" formatCode="#,##0.00;&quot;△&quot;#,##0.00">
                  <c:v>0</c:v>
                </c:pt>
              </c:numCache>
            </c:numRef>
          </c:val>
          <c:extLst>
            <c:ext xmlns:c16="http://schemas.microsoft.com/office/drawing/2014/chart" uri="{C3380CC4-5D6E-409C-BE32-E72D297353CC}">
              <c16:uniqueId val="{00000000-BA4B-4404-BA84-673DD06E24B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140.63</c:v>
                </c:pt>
                <c:pt idx="3">
                  <c:v>163.84</c:v>
                </c:pt>
                <c:pt idx="4">
                  <c:v>176.46</c:v>
                </c:pt>
              </c:numCache>
            </c:numRef>
          </c:val>
          <c:smooth val="0"/>
          <c:extLst>
            <c:ext xmlns:c16="http://schemas.microsoft.com/office/drawing/2014/chart" uri="{C3380CC4-5D6E-409C-BE32-E72D297353CC}">
              <c16:uniqueId val="{00000001-BA4B-4404-BA84-673DD06E24B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34.25</c:v>
                </c:pt>
                <c:pt idx="3">
                  <c:v>42.45</c:v>
                </c:pt>
                <c:pt idx="4">
                  <c:v>44.79</c:v>
                </c:pt>
              </c:numCache>
            </c:numRef>
          </c:val>
          <c:extLst>
            <c:ext xmlns:c16="http://schemas.microsoft.com/office/drawing/2014/chart" uri="{C3380CC4-5D6E-409C-BE32-E72D297353CC}">
              <c16:uniqueId val="{00000000-17E6-4AE5-8555-858E8ABE658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56.53</c:v>
                </c:pt>
                <c:pt idx="3">
                  <c:v>59.66</c:v>
                </c:pt>
                <c:pt idx="4">
                  <c:v>61.64</c:v>
                </c:pt>
              </c:numCache>
            </c:numRef>
          </c:val>
          <c:smooth val="0"/>
          <c:extLst>
            <c:ext xmlns:c16="http://schemas.microsoft.com/office/drawing/2014/chart" uri="{C3380CC4-5D6E-409C-BE32-E72D297353CC}">
              <c16:uniqueId val="{00000001-17E6-4AE5-8555-858E8ABE658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1501.15</c:v>
                </c:pt>
                <c:pt idx="3">
                  <c:v>394.89</c:v>
                </c:pt>
                <c:pt idx="4">
                  <c:v>349.83</c:v>
                </c:pt>
              </c:numCache>
            </c:numRef>
          </c:val>
          <c:extLst>
            <c:ext xmlns:c16="http://schemas.microsoft.com/office/drawing/2014/chart" uri="{C3380CC4-5D6E-409C-BE32-E72D297353CC}">
              <c16:uniqueId val="{00000000-3A05-4CA8-A9C2-B5E4E70E730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1095.52</c:v>
                </c:pt>
                <c:pt idx="3">
                  <c:v>1056.55</c:v>
                </c:pt>
                <c:pt idx="4">
                  <c:v>1278.54</c:v>
                </c:pt>
              </c:numCache>
            </c:numRef>
          </c:val>
          <c:smooth val="0"/>
          <c:extLst>
            <c:ext xmlns:c16="http://schemas.microsoft.com/office/drawing/2014/chart" uri="{C3380CC4-5D6E-409C-BE32-E72D297353CC}">
              <c16:uniqueId val="{00000001-3A05-4CA8-A9C2-B5E4E70E730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41.37</c:v>
                </c:pt>
                <c:pt idx="3">
                  <c:v>35.82</c:v>
                </c:pt>
                <c:pt idx="4">
                  <c:v>36.520000000000003</c:v>
                </c:pt>
              </c:numCache>
            </c:numRef>
          </c:val>
          <c:extLst>
            <c:ext xmlns:c16="http://schemas.microsoft.com/office/drawing/2014/chart" uri="{C3380CC4-5D6E-409C-BE32-E72D297353CC}">
              <c16:uniqueId val="{00000000-AEB4-4E67-9AC2-A98B26B4F76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39.64</c:v>
                </c:pt>
                <c:pt idx="3">
                  <c:v>40</c:v>
                </c:pt>
                <c:pt idx="4">
                  <c:v>38.74</c:v>
                </c:pt>
              </c:numCache>
            </c:numRef>
          </c:val>
          <c:smooth val="0"/>
          <c:extLst>
            <c:ext xmlns:c16="http://schemas.microsoft.com/office/drawing/2014/chart" uri="{C3380CC4-5D6E-409C-BE32-E72D297353CC}">
              <c16:uniqueId val="{00000001-AEB4-4E67-9AC2-A98B26B4F76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369.26</c:v>
                </c:pt>
                <c:pt idx="3">
                  <c:v>426.71</c:v>
                </c:pt>
                <c:pt idx="4">
                  <c:v>431.9</c:v>
                </c:pt>
              </c:numCache>
            </c:numRef>
          </c:val>
          <c:extLst>
            <c:ext xmlns:c16="http://schemas.microsoft.com/office/drawing/2014/chart" uri="{C3380CC4-5D6E-409C-BE32-E72D297353CC}">
              <c16:uniqueId val="{00000000-4829-4793-8F8E-11EB12C2F3D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449.72</c:v>
                </c:pt>
                <c:pt idx="3">
                  <c:v>437.27</c:v>
                </c:pt>
                <c:pt idx="4">
                  <c:v>456.72</c:v>
                </c:pt>
              </c:numCache>
            </c:numRef>
          </c:val>
          <c:smooth val="0"/>
          <c:extLst>
            <c:ext xmlns:c16="http://schemas.microsoft.com/office/drawing/2014/chart" uri="{C3380CC4-5D6E-409C-BE32-E72D297353CC}">
              <c16:uniqueId val="{00000001-4829-4793-8F8E-11EB12C2F3D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【29.81】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臼杵市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45">
        <f>データ!S6</f>
        <v>36137</v>
      </c>
      <c r="AM8" s="45"/>
      <c r="AN8" s="45"/>
      <c r="AO8" s="45"/>
      <c r="AP8" s="45"/>
      <c r="AQ8" s="45"/>
      <c r="AR8" s="45"/>
      <c r="AS8" s="45"/>
      <c r="AT8" s="46">
        <f>データ!T6</f>
        <v>291.2</v>
      </c>
      <c r="AU8" s="46"/>
      <c r="AV8" s="46"/>
      <c r="AW8" s="46"/>
      <c r="AX8" s="46"/>
      <c r="AY8" s="46"/>
      <c r="AZ8" s="46"/>
      <c r="BA8" s="46"/>
      <c r="BB8" s="46">
        <f>データ!U6</f>
        <v>124.1</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68.37</v>
      </c>
      <c r="J10" s="46"/>
      <c r="K10" s="46"/>
      <c r="L10" s="46"/>
      <c r="M10" s="46"/>
      <c r="N10" s="46"/>
      <c r="O10" s="46"/>
      <c r="P10" s="46">
        <f>データ!P6</f>
        <v>0.27</v>
      </c>
      <c r="Q10" s="46"/>
      <c r="R10" s="46"/>
      <c r="S10" s="46"/>
      <c r="T10" s="46"/>
      <c r="U10" s="46"/>
      <c r="V10" s="46"/>
      <c r="W10" s="46">
        <f>データ!Q6</f>
        <v>95.24</v>
      </c>
      <c r="X10" s="46"/>
      <c r="Y10" s="46"/>
      <c r="Z10" s="46"/>
      <c r="AA10" s="46"/>
      <c r="AB10" s="46"/>
      <c r="AC10" s="46"/>
      <c r="AD10" s="45">
        <f>データ!R6</f>
        <v>2920</v>
      </c>
      <c r="AE10" s="45"/>
      <c r="AF10" s="45"/>
      <c r="AG10" s="45"/>
      <c r="AH10" s="45"/>
      <c r="AI10" s="45"/>
      <c r="AJ10" s="45"/>
      <c r="AK10" s="2"/>
      <c r="AL10" s="45">
        <f>データ!V6</f>
        <v>98</v>
      </c>
      <c r="AM10" s="45"/>
      <c r="AN10" s="45"/>
      <c r="AO10" s="45"/>
      <c r="AP10" s="45"/>
      <c r="AQ10" s="45"/>
      <c r="AR10" s="45"/>
      <c r="AS10" s="45"/>
      <c r="AT10" s="46">
        <f>データ!W6</f>
        <v>0.02</v>
      </c>
      <c r="AU10" s="46"/>
      <c r="AV10" s="46"/>
      <c r="AW10" s="46"/>
      <c r="AX10" s="46"/>
      <c r="AY10" s="46"/>
      <c r="AZ10" s="46"/>
      <c r="BA10" s="46"/>
      <c r="BB10" s="46">
        <f>データ!X6</f>
        <v>4900</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114</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【101.46】</v>
      </c>
      <c r="F85" s="12" t="str">
        <f>データ!AT6</f>
        <v>【104.91】</v>
      </c>
      <c r="G85" s="12" t="str">
        <f>データ!BE6</f>
        <v>【61.34】</v>
      </c>
      <c r="H85" s="12" t="str">
        <f>データ!BP6</f>
        <v>【1,078.44】</v>
      </c>
      <c r="I85" s="12" t="str">
        <f>データ!CA6</f>
        <v>【41.91】</v>
      </c>
      <c r="J85" s="12" t="str">
        <f>データ!CL6</f>
        <v>【420.17】</v>
      </c>
      <c r="K85" s="12" t="str">
        <f>データ!CW6</f>
        <v>【29.92】</v>
      </c>
      <c r="L85" s="12" t="str">
        <f>データ!DH6</f>
        <v>【80.39】</v>
      </c>
      <c r="M85" s="12" t="str">
        <f>データ!DS6</f>
        <v>【29.81】</v>
      </c>
      <c r="N85" s="12" t="str">
        <f>データ!ED6</f>
        <v>【0.00】</v>
      </c>
      <c r="O85" s="12" t="str">
        <f>データ!EO6</f>
        <v>【0.01】</v>
      </c>
    </row>
  </sheetData>
  <sheetProtection algorithmName="SHA-512" hashValue="kYifCvgrq8sGq4SRp0i4dKauRKFnHkdsaZKpCqH7/m9MbWPbmkYxve7X7OeSxSNNZuRjMFUcSMdqi5cN8ruPSQ==" saltValue="qkSVZ112zgr8t0qaJIR72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442062</v>
      </c>
      <c r="D6" s="19">
        <f t="shared" si="3"/>
        <v>46</v>
      </c>
      <c r="E6" s="19">
        <f t="shared" si="3"/>
        <v>17</v>
      </c>
      <c r="F6" s="19">
        <f t="shared" si="3"/>
        <v>6</v>
      </c>
      <c r="G6" s="19">
        <f t="shared" si="3"/>
        <v>0</v>
      </c>
      <c r="H6" s="19" t="str">
        <f t="shared" si="3"/>
        <v>大分県　臼杵市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68.37</v>
      </c>
      <c r="P6" s="20">
        <f t="shared" si="3"/>
        <v>0.27</v>
      </c>
      <c r="Q6" s="20">
        <f t="shared" si="3"/>
        <v>95.24</v>
      </c>
      <c r="R6" s="20">
        <f t="shared" si="3"/>
        <v>2920</v>
      </c>
      <c r="S6" s="20">
        <f t="shared" si="3"/>
        <v>36137</v>
      </c>
      <c r="T6" s="20">
        <f t="shared" si="3"/>
        <v>291.2</v>
      </c>
      <c r="U6" s="20">
        <f t="shared" si="3"/>
        <v>124.1</v>
      </c>
      <c r="V6" s="20">
        <f t="shared" si="3"/>
        <v>98</v>
      </c>
      <c r="W6" s="20">
        <f t="shared" si="3"/>
        <v>0.02</v>
      </c>
      <c r="X6" s="20">
        <f t="shared" si="3"/>
        <v>4900</v>
      </c>
      <c r="Y6" s="21" t="str">
        <f>IF(Y7="",NA(),Y7)</f>
        <v>-</v>
      </c>
      <c r="Z6" s="21" t="str">
        <f t="shared" ref="Z6:AH6" si="4">IF(Z7="",NA(),Z7)</f>
        <v>-</v>
      </c>
      <c r="AA6" s="21">
        <f t="shared" si="4"/>
        <v>83.96</v>
      </c>
      <c r="AB6" s="21">
        <f t="shared" si="4"/>
        <v>115.62</v>
      </c>
      <c r="AC6" s="21">
        <f t="shared" si="4"/>
        <v>100.85</v>
      </c>
      <c r="AD6" s="21" t="str">
        <f t="shared" si="4"/>
        <v>-</v>
      </c>
      <c r="AE6" s="21" t="str">
        <f t="shared" si="4"/>
        <v>-</v>
      </c>
      <c r="AF6" s="21">
        <f t="shared" si="4"/>
        <v>101.18</v>
      </c>
      <c r="AG6" s="21">
        <f t="shared" si="4"/>
        <v>99.89</v>
      </c>
      <c r="AH6" s="21">
        <f t="shared" si="4"/>
        <v>104.12</v>
      </c>
      <c r="AI6" s="20" t="str">
        <f>IF(AI7="","",IF(AI7="-","【-】","【"&amp;SUBSTITUTE(TEXT(AI7,"#,##0.00"),"-","△")&amp;"】"))</f>
        <v>【101.46】</v>
      </c>
      <c r="AJ6" s="21" t="str">
        <f>IF(AJ7="",NA(),AJ7)</f>
        <v>-</v>
      </c>
      <c r="AK6" s="21" t="str">
        <f t="shared" ref="AK6:AS6" si="5">IF(AK7="",NA(),AK7)</f>
        <v>-</v>
      </c>
      <c r="AL6" s="21">
        <f t="shared" si="5"/>
        <v>133.49</v>
      </c>
      <c r="AM6" s="20">
        <f t="shared" si="5"/>
        <v>0</v>
      </c>
      <c r="AN6" s="20">
        <f t="shared" si="5"/>
        <v>0</v>
      </c>
      <c r="AO6" s="21" t="str">
        <f t="shared" si="5"/>
        <v>-</v>
      </c>
      <c r="AP6" s="21" t="str">
        <f t="shared" si="5"/>
        <v>-</v>
      </c>
      <c r="AQ6" s="21">
        <f t="shared" si="5"/>
        <v>140.63</v>
      </c>
      <c r="AR6" s="21">
        <f t="shared" si="5"/>
        <v>163.84</v>
      </c>
      <c r="AS6" s="21">
        <f t="shared" si="5"/>
        <v>176.46</v>
      </c>
      <c r="AT6" s="20" t="str">
        <f>IF(AT7="","",IF(AT7="-","【-】","【"&amp;SUBSTITUTE(TEXT(AT7,"#,##0.00"),"-","△")&amp;"】"))</f>
        <v>【104.91】</v>
      </c>
      <c r="AU6" s="21" t="str">
        <f>IF(AU7="",NA(),AU7)</f>
        <v>-</v>
      </c>
      <c r="AV6" s="21" t="str">
        <f t="shared" ref="AV6:BD6" si="6">IF(AV7="",NA(),AV7)</f>
        <v>-</v>
      </c>
      <c r="AW6" s="21">
        <f t="shared" si="6"/>
        <v>34.25</v>
      </c>
      <c r="AX6" s="21">
        <f t="shared" si="6"/>
        <v>42.45</v>
      </c>
      <c r="AY6" s="21">
        <f t="shared" si="6"/>
        <v>44.79</v>
      </c>
      <c r="AZ6" s="21" t="str">
        <f t="shared" si="6"/>
        <v>-</v>
      </c>
      <c r="BA6" s="21" t="str">
        <f t="shared" si="6"/>
        <v>-</v>
      </c>
      <c r="BB6" s="21">
        <f t="shared" si="6"/>
        <v>56.53</v>
      </c>
      <c r="BC6" s="21">
        <f t="shared" si="6"/>
        <v>59.66</v>
      </c>
      <c r="BD6" s="21">
        <f t="shared" si="6"/>
        <v>61.64</v>
      </c>
      <c r="BE6" s="20" t="str">
        <f>IF(BE7="","",IF(BE7="-","【-】","【"&amp;SUBSTITUTE(TEXT(BE7,"#,##0.00"),"-","△")&amp;"】"))</f>
        <v>【61.34】</v>
      </c>
      <c r="BF6" s="21" t="str">
        <f>IF(BF7="",NA(),BF7)</f>
        <v>-</v>
      </c>
      <c r="BG6" s="21" t="str">
        <f t="shared" ref="BG6:BO6" si="7">IF(BG7="",NA(),BG7)</f>
        <v>-</v>
      </c>
      <c r="BH6" s="21">
        <f t="shared" si="7"/>
        <v>1501.15</v>
      </c>
      <c r="BI6" s="21">
        <f t="shared" si="7"/>
        <v>394.89</v>
      </c>
      <c r="BJ6" s="21">
        <f t="shared" si="7"/>
        <v>349.83</v>
      </c>
      <c r="BK6" s="21" t="str">
        <f t="shared" si="7"/>
        <v>-</v>
      </c>
      <c r="BL6" s="21" t="str">
        <f t="shared" si="7"/>
        <v>-</v>
      </c>
      <c r="BM6" s="21">
        <f t="shared" si="7"/>
        <v>1095.52</v>
      </c>
      <c r="BN6" s="21">
        <f t="shared" si="7"/>
        <v>1056.55</v>
      </c>
      <c r="BO6" s="21">
        <f t="shared" si="7"/>
        <v>1278.54</v>
      </c>
      <c r="BP6" s="20" t="str">
        <f>IF(BP7="","",IF(BP7="-","【-】","【"&amp;SUBSTITUTE(TEXT(BP7,"#,##0.00"),"-","△")&amp;"】"))</f>
        <v>【1,078.44】</v>
      </c>
      <c r="BQ6" s="21" t="str">
        <f>IF(BQ7="",NA(),BQ7)</f>
        <v>-</v>
      </c>
      <c r="BR6" s="21" t="str">
        <f t="shared" ref="BR6:BZ6" si="8">IF(BR7="",NA(),BR7)</f>
        <v>-</v>
      </c>
      <c r="BS6" s="21">
        <f t="shared" si="8"/>
        <v>41.37</v>
      </c>
      <c r="BT6" s="21">
        <f t="shared" si="8"/>
        <v>35.82</v>
      </c>
      <c r="BU6" s="21">
        <f t="shared" si="8"/>
        <v>36.520000000000003</v>
      </c>
      <c r="BV6" s="21" t="str">
        <f t="shared" si="8"/>
        <v>-</v>
      </c>
      <c r="BW6" s="21" t="str">
        <f t="shared" si="8"/>
        <v>-</v>
      </c>
      <c r="BX6" s="21">
        <f t="shared" si="8"/>
        <v>39.64</v>
      </c>
      <c r="BY6" s="21">
        <f t="shared" si="8"/>
        <v>40</v>
      </c>
      <c r="BZ6" s="21">
        <f t="shared" si="8"/>
        <v>38.74</v>
      </c>
      <c r="CA6" s="20" t="str">
        <f>IF(CA7="","",IF(CA7="-","【-】","【"&amp;SUBSTITUTE(TEXT(CA7,"#,##0.00"),"-","△")&amp;"】"))</f>
        <v>【41.91】</v>
      </c>
      <c r="CB6" s="21" t="str">
        <f>IF(CB7="",NA(),CB7)</f>
        <v>-</v>
      </c>
      <c r="CC6" s="21" t="str">
        <f t="shared" ref="CC6:CK6" si="9">IF(CC7="",NA(),CC7)</f>
        <v>-</v>
      </c>
      <c r="CD6" s="21">
        <f t="shared" si="9"/>
        <v>369.26</v>
      </c>
      <c r="CE6" s="21">
        <f t="shared" si="9"/>
        <v>426.71</v>
      </c>
      <c r="CF6" s="21">
        <f t="shared" si="9"/>
        <v>431.9</v>
      </c>
      <c r="CG6" s="21" t="str">
        <f t="shared" si="9"/>
        <v>-</v>
      </c>
      <c r="CH6" s="21" t="str">
        <f t="shared" si="9"/>
        <v>-</v>
      </c>
      <c r="CI6" s="21">
        <f t="shared" si="9"/>
        <v>449.72</v>
      </c>
      <c r="CJ6" s="21">
        <f t="shared" si="9"/>
        <v>437.27</v>
      </c>
      <c r="CK6" s="21">
        <f t="shared" si="9"/>
        <v>456.72</v>
      </c>
      <c r="CL6" s="20" t="str">
        <f>IF(CL7="","",IF(CL7="-","【-】","【"&amp;SUBSTITUTE(TEXT(CL7,"#,##0.00"),"-","△")&amp;"】"))</f>
        <v>【420.17】</v>
      </c>
      <c r="CM6" s="21" t="str">
        <f>IF(CM7="",NA(),CM7)</f>
        <v>-</v>
      </c>
      <c r="CN6" s="21" t="str">
        <f t="shared" ref="CN6:CV6" si="10">IF(CN7="",NA(),CN7)</f>
        <v>-</v>
      </c>
      <c r="CO6" s="21">
        <f t="shared" si="10"/>
        <v>27.94</v>
      </c>
      <c r="CP6" s="21">
        <f t="shared" si="10"/>
        <v>32.35</v>
      </c>
      <c r="CQ6" s="21">
        <f t="shared" si="10"/>
        <v>30.88</v>
      </c>
      <c r="CR6" s="21" t="str">
        <f t="shared" si="10"/>
        <v>-</v>
      </c>
      <c r="CS6" s="21" t="str">
        <f t="shared" si="10"/>
        <v>-</v>
      </c>
      <c r="CT6" s="21">
        <f t="shared" si="10"/>
        <v>30.19</v>
      </c>
      <c r="CU6" s="21">
        <f t="shared" si="10"/>
        <v>28.77</v>
      </c>
      <c r="CV6" s="21">
        <f t="shared" si="10"/>
        <v>26.22</v>
      </c>
      <c r="CW6" s="20" t="str">
        <f>IF(CW7="","",IF(CW7="-","【-】","【"&amp;SUBSTITUTE(TEXT(CW7,"#,##0.00"),"-","△")&amp;"】"))</f>
        <v>【29.92】</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79.09</v>
      </c>
      <c r="DF6" s="21">
        <f t="shared" si="11"/>
        <v>78.900000000000006</v>
      </c>
      <c r="DG6" s="21">
        <f t="shared" si="11"/>
        <v>78.03</v>
      </c>
      <c r="DH6" s="20" t="str">
        <f>IF(DH7="","",IF(DH7="-","【-】","【"&amp;SUBSTITUTE(TEXT(DH7,"#,##0.00"),"-","△")&amp;"】"))</f>
        <v>【80.39】</v>
      </c>
      <c r="DI6" s="21" t="str">
        <f>IF(DI7="",NA(),DI7)</f>
        <v>-</v>
      </c>
      <c r="DJ6" s="21" t="str">
        <f t="shared" ref="DJ6:DR6" si="12">IF(DJ7="",NA(),DJ7)</f>
        <v>-</v>
      </c>
      <c r="DK6" s="21">
        <f t="shared" si="12"/>
        <v>4.72</v>
      </c>
      <c r="DL6" s="21">
        <f t="shared" si="12"/>
        <v>9.44</v>
      </c>
      <c r="DM6" s="21">
        <f t="shared" si="12"/>
        <v>14.06</v>
      </c>
      <c r="DN6" s="21" t="str">
        <f t="shared" si="12"/>
        <v>-</v>
      </c>
      <c r="DO6" s="21" t="str">
        <f t="shared" si="12"/>
        <v>-</v>
      </c>
      <c r="DP6" s="21">
        <f t="shared" si="12"/>
        <v>20.14</v>
      </c>
      <c r="DQ6" s="21">
        <f t="shared" si="12"/>
        <v>23.17</v>
      </c>
      <c r="DR6" s="21">
        <f t="shared" si="12"/>
        <v>25.29</v>
      </c>
      <c r="DS6" s="20" t="str">
        <f>IF(DS7="","",IF(DS7="-","【-】","【"&amp;SUBSTITUTE(TEXT(DS7,"#,##0.00"),"-","△")&amp;"】"))</f>
        <v>【29.81】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v>
      </c>
      <c r="EM6" s="21">
        <f t="shared" si="14"/>
        <v>0.01</v>
      </c>
      <c r="EN6" s="21">
        <f t="shared" si="14"/>
        <v>0.01</v>
      </c>
      <c r="EO6" s="20" t="str">
        <f>IF(EO7="","",IF(EO7="-","【-】","【"&amp;SUBSTITUTE(TEXT(EO7,"#,##0.00"),"-","△")&amp;"】"))</f>
        <v>【0.01】</v>
      </c>
    </row>
    <row r="7" spans="1:148" s="22" customFormat="1" x14ac:dyDescent="0.15">
      <c r="A7" s="14"/>
      <c r="B7" s="23">
        <v>2022</v>
      </c>
      <c r="C7" s="23">
        <v>442062</v>
      </c>
      <c r="D7" s="23">
        <v>46</v>
      </c>
      <c r="E7" s="23">
        <v>17</v>
      </c>
      <c r="F7" s="23">
        <v>6</v>
      </c>
      <c r="G7" s="23">
        <v>0</v>
      </c>
      <c r="H7" s="23" t="s">
        <v>96</v>
      </c>
      <c r="I7" s="23" t="s">
        <v>97</v>
      </c>
      <c r="J7" s="23" t="s">
        <v>98</v>
      </c>
      <c r="K7" s="23" t="s">
        <v>99</v>
      </c>
      <c r="L7" s="23" t="s">
        <v>100</v>
      </c>
      <c r="M7" s="23" t="s">
        <v>101</v>
      </c>
      <c r="N7" s="24" t="s">
        <v>102</v>
      </c>
      <c r="O7" s="24">
        <v>68.37</v>
      </c>
      <c r="P7" s="24">
        <v>0.27</v>
      </c>
      <c r="Q7" s="24">
        <v>95.24</v>
      </c>
      <c r="R7" s="24">
        <v>2920</v>
      </c>
      <c r="S7" s="24">
        <v>36137</v>
      </c>
      <c r="T7" s="24">
        <v>291.2</v>
      </c>
      <c r="U7" s="24">
        <v>124.1</v>
      </c>
      <c r="V7" s="24">
        <v>98</v>
      </c>
      <c r="W7" s="24">
        <v>0.02</v>
      </c>
      <c r="X7" s="24">
        <v>4900</v>
      </c>
      <c r="Y7" s="24" t="s">
        <v>102</v>
      </c>
      <c r="Z7" s="24" t="s">
        <v>102</v>
      </c>
      <c r="AA7" s="24">
        <v>83.96</v>
      </c>
      <c r="AB7" s="24">
        <v>115.62</v>
      </c>
      <c r="AC7" s="24">
        <v>100.85</v>
      </c>
      <c r="AD7" s="24" t="s">
        <v>102</v>
      </c>
      <c r="AE7" s="24" t="s">
        <v>102</v>
      </c>
      <c r="AF7" s="24">
        <v>101.18</v>
      </c>
      <c r="AG7" s="24">
        <v>99.89</v>
      </c>
      <c r="AH7" s="24">
        <v>104.12</v>
      </c>
      <c r="AI7" s="24">
        <v>101.46</v>
      </c>
      <c r="AJ7" s="24" t="s">
        <v>102</v>
      </c>
      <c r="AK7" s="24" t="s">
        <v>102</v>
      </c>
      <c r="AL7" s="24">
        <v>133.49</v>
      </c>
      <c r="AM7" s="24">
        <v>0</v>
      </c>
      <c r="AN7" s="24">
        <v>0</v>
      </c>
      <c r="AO7" s="24" t="s">
        <v>102</v>
      </c>
      <c r="AP7" s="24" t="s">
        <v>102</v>
      </c>
      <c r="AQ7" s="24">
        <v>140.63</v>
      </c>
      <c r="AR7" s="24">
        <v>163.84</v>
      </c>
      <c r="AS7" s="24">
        <v>176.46</v>
      </c>
      <c r="AT7" s="24">
        <v>104.91</v>
      </c>
      <c r="AU7" s="24" t="s">
        <v>102</v>
      </c>
      <c r="AV7" s="24" t="s">
        <v>102</v>
      </c>
      <c r="AW7" s="24">
        <v>34.25</v>
      </c>
      <c r="AX7" s="24">
        <v>42.45</v>
      </c>
      <c r="AY7" s="24">
        <v>44.79</v>
      </c>
      <c r="AZ7" s="24" t="s">
        <v>102</v>
      </c>
      <c r="BA7" s="24" t="s">
        <v>102</v>
      </c>
      <c r="BB7" s="24">
        <v>56.53</v>
      </c>
      <c r="BC7" s="24">
        <v>59.66</v>
      </c>
      <c r="BD7" s="24">
        <v>61.64</v>
      </c>
      <c r="BE7" s="24">
        <v>61.34</v>
      </c>
      <c r="BF7" s="24" t="s">
        <v>102</v>
      </c>
      <c r="BG7" s="24" t="s">
        <v>102</v>
      </c>
      <c r="BH7" s="24">
        <v>1501.15</v>
      </c>
      <c r="BI7" s="24">
        <v>394.89</v>
      </c>
      <c r="BJ7" s="24">
        <v>349.83</v>
      </c>
      <c r="BK7" s="24" t="s">
        <v>102</v>
      </c>
      <c r="BL7" s="24" t="s">
        <v>102</v>
      </c>
      <c r="BM7" s="24">
        <v>1095.52</v>
      </c>
      <c r="BN7" s="24">
        <v>1056.55</v>
      </c>
      <c r="BO7" s="24">
        <v>1278.54</v>
      </c>
      <c r="BP7" s="24">
        <v>1078.44</v>
      </c>
      <c r="BQ7" s="24" t="s">
        <v>102</v>
      </c>
      <c r="BR7" s="24" t="s">
        <v>102</v>
      </c>
      <c r="BS7" s="24">
        <v>41.37</v>
      </c>
      <c r="BT7" s="24">
        <v>35.82</v>
      </c>
      <c r="BU7" s="24">
        <v>36.520000000000003</v>
      </c>
      <c r="BV7" s="24" t="s">
        <v>102</v>
      </c>
      <c r="BW7" s="24" t="s">
        <v>102</v>
      </c>
      <c r="BX7" s="24">
        <v>39.64</v>
      </c>
      <c r="BY7" s="24">
        <v>40</v>
      </c>
      <c r="BZ7" s="24">
        <v>38.74</v>
      </c>
      <c r="CA7" s="24">
        <v>41.91</v>
      </c>
      <c r="CB7" s="24" t="s">
        <v>102</v>
      </c>
      <c r="CC7" s="24" t="s">
        <v>102</v>
      </c>
      <c r="CD7" s="24">
        <v>369.26</v>
      </c>
      <c r="CE7" s="24">
        <v>426.71</v>
      </c>
      <c r="CF7" s="24">
        <v>431.9</v>
      </c>
      <c r="CG7" s="24" t="s">
        <v>102</v>
      </c>
      <c r="CH7" s="24" t="s">
        <v>102</v>
      </c>
      <c r="CI7" s="24">
        <v>449.72</v>
      </c>
      <c r="CJ7" s="24">
        <v>437.27</v>
      </c>
      <c r="CK7" s="24">
        <v>456.72</v>
      </c>
      <c r="CL7" s="24">
        <v>420.17</v>
      </c>
      <c r="CM7" s="24" t="s">
        <v>102</v>
      </c>
      <c r="CN7" s="24" t="s">
        <v>102</v>
      </c>
      <c r="CO7" s="24">
        <v>27.94</v>
      </c>
      <c r="CP7" s="24">
        <v>32.35</v>
      </c>
      <c r="CQ7" s="24">
        <v>30.88</v>
      </c>
      <c r="CR7" s="24" t="s">
        <v>102</v>
      </c>
      <c r="CS7" s="24" t="s">
        <v>102</v>
      </c>
      <c r="CT7" s="24">
        <v>30.19</v>
      </c>
      <c r="CU7" s="24">
        <v>28.77</v>
      </c>
      <c r="CV7" s="24">
        <v>26.22</v>
      </c>
      <c r="CW7" s="24">
        <v>29.92</v>
      </c>
      <c r="CX7" s="24" t="s">
        <v>102</v>
      </c>
      <c r="CY7" s="24" t="s">
        <v>102</v>
      </c>
      <c r="CZ7" s="24">
        <v>100</v>
      </c>
      <c r="DA7" s="24">
        <v>100</v>
      </c>
      <c r="DB7" s="24">
        <v>100</v>
      </c>
      <c r="DC7" s="24" t="s">
        <v>102</v>
      </c>
      <c r="DD7" s="24" t="s">
        <v>102</v>
      </c>
      <c r="DE7" s="24">
        <v>79.09</v>
      </c>
      <c r="DF7" s="24">
        <v>78.900000000000006</v>
      </c>
      <c r="DG7" s="24">
        <v>78.03</v>
      </c>
      <c r="DH7" s="24">
        <v>80.39</v>
      </c>
      <c r="DI7" s="24" t="s">
        <v>102</v>
      </c>
      <c r="DJ7" s="24" t="s">
        <v>102</v>
      </c>
      <c r="DK7" s="24">
        <v>4.72</v>
      </c>
      <c r="DL7" s="24">
        <v>9.44</v>
      </c>
      <c r="DM7" s="24">
        <v>14.06</v>
      </c>
      <c r="DN7" s="24" t="s">
        <v>102</v>
      </c>
      <c r="DO7" s="24" t="s">
        <v>102</v>
      </c>
      <c r="DP7" s="24">
        <v>20.14</v>
      </c>
      <c r="DQ7" s="24">
        <v>23.17</v>
      </c>
      <c r="DR7" s="24">
        <v>25.29</v>
      </c>
      <c r="DS7" s="24">
        <v>29.81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1.6</v>
      </c>
      <c r="EM7" s="24">
        <v>0.01</v>
      </c>
      <c r="EN7" s="24">
        <v>0.01</v>
      </c>
      <c r="EO7" s="24">
        <v>0.01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2024-02-21T07:29:48Z</cp:lastPrinted>
  <dcterms:created xsi:type="dcterms:W3CDTF">2023-12-12T01:05:50Z</dcterms:created>
  <dcterms:modified xsi:type="dcterms:W3CDTF">2024-02-21T07:29:52Z</dcterms:modified>
  <cp:category/>
</cp:coreProperties>
</file>