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6 臼杵市\"/>
    </mc:Choice>
  </mc:AlternateContent>
  <workbookProtection workbookAlgorithmName="SHA-512" workbookHashValue="yLNUI6m08UsANF1zBll5R9GofRdAXT+Al3FacMgF2TybUyfnYo/nvN7exaV7Dl5OLznAiS0RZUMpRtnkgibFLA==" workbookSaltValue="OTcGF+hCks+R9UPquJnHug==" workbookSpinCount="100000" lockStructure="1"/>
  <bookViews>
    <workbookView xWindow="294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F85" i="4"/>
  <c r="E85" i="4"/>
  <c r="BB10" i="4"/>
  <c r="AT10" i="4"/>
  <c r="AL10" i="4"/>
  <c r="B10" i="4"/>
  <c r="BB8" i="4"/>
  <c r="AT8" i="4"/>
  <c r="AL8" i="4"/>
  <c r="W8" i="4"/>
  <c r="P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<sst xmlns="http://schemas.openxmlformats.org/spreadsheetml/2006/main" count="228" uniqueCount="115">
  <si>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</si>
  <si>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</si>
  <si>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</si>
  <si>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</si>
  <si>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</si>
  <si>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</si>
  <si>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</si>
  <si>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</si>
  <si>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</si>
  <si>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</si>
  <si>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</si>
  <si>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</si>
  <si>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</si>
  <si>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</si>
  <si>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</si>
  <si>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</si>
  <si>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</si>
  <si>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</si>
  <si>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</si>
  <si>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</si>
  <si>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</si>
  <si>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</si>
  <si>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</si>
  <si>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</si>
  <si>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</si>
  <si>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</si>
  <si>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</si>
  <si>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</si>
  <si>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</si>
  <si>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</si>
  <si>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</si>
  <si>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</si>
  <si>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</si>
  <si>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</si>
  <si>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</si>
  <si>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</si>
  <si>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</si>
  <si>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</si>
  <si>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</si>
  <si>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</si>
  <si>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</si>
  <si>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</si>
  <si>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</si>
  <si>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</si>
  <si>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</si>
  <si>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</si>
  <si>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</si>
  <si>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</si>
  <si>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</si>
  <si>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</si>
  <si>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</si>
  <si>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</si>
  <si>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</si>
  <si>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</si>
  <si>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</si>
  <si>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</si>
  <si>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</si>
  <si>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</si>
  <si>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</si>
  <si>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</si>
  <si>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</si>
  <si>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</si>
  <si>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</si>
  <si>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</si>
  <si>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</si>
  <si>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</si>
  <si>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</si>
  <si>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</si>
  <si>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</si>
  <si>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</si>
  <si>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</si>
  <si>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</si>
  <si>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</si>
  <si>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</si>
  <si>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</si>
  <si>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</si>
  <si>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</si>
  <si>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</si>
  <si>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</si>
  <si>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</si>
  <si>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</si>
  <si>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</si>
  <si>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</si>
  <si>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</si>
  <si>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</si>
  <si>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</si>
  <si>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</si>
  <si>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</si>
  <si>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</si>
  <si>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</si>
  <si>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</si>
  <si>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</si>
  <si>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</si>
  <si>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</si>
  <si>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</si>
  <si>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</si>
  <si>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</si>
  <si>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</si>
  <si>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</si>
  <si>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</si>
  <si>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</si>
  <si>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</si>
  <si>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</si>
  <si>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</si>
  <si>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</si>
  <si>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</si>
  <si>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</si>
  <si>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</si>
  <si>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</si>
  <si>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</si>
  <si>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</si>
  <si>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</si>
  <si>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です。平成30年度以降数値は上昇傾向で、他都市と同水準で施設の老朽化が進んでいる状況です。今後はアセットマネジメント計画に基づき、老朽化した施設の更新や耐震化などの大型事業を計画的に行います。
②『管路経年化率』・・・法定耐用年数を超えた管路延長の割合を表す指標です。類似団体平均及び全国平均を下回っています。今後も計画的な管路の更新を行います。
③『管路更新率』・・・当該年度に更新した管路延長の割合を表す指標です。類似団体平均及び全国平均に比べて低い水準で推移しています。今後も計画的に更新していく必要があります。</t>
    <rPh sb="69" eb="71">
      <t>ケイコウ</t>
    </rPh>
    <rPh sb="111" eb="113">
      <t>ケイカク</t>
    </rPh>
    <rPh sb="114" eb="115">
      <t>モト</t>
    </rPh>
    <rPh sb="129" eb="132">
      <t>タイシンカ</t>
    </rPh>
    <rPh sb="135" eb="137">
      <t>オオガタ</t>
    </rPh>
    <rPh sb="137" eb="139">
      <t>ジギョウ</t>
    </rPh>
    <rPh sb="187" eb="191">
      <t>ルイジダンタイ</t>
    </rPh>
    <rPh sb="191" eb="193">
      <t>ヘイキン</t>
    </rPh>
    <rPh sb="193" eb="194">
      <t>オヨ</t>
    </rPh>
    <rPh sb="195" eb="199">
      <t>ゼンコクヘイキン</t>
    </rPh>
    <rPh sb="200" eb="202">
      <t>シタマワ</t>
    </rPh>
    <rPh sb="208" eb="210">
      <t>コンゴ</t>
    </rPh>
    <rPh sb="211" eb="214">
      <t>ケイカクテキ</t>
    </rPh>
    <rPh sb="215" eb="217">
      <t>カンロ</t>
    </rPh>
    <rPh sb="218" eb="220">
      <t>コウシン</t>
    </rPh>
    <rPh sb="221" eb="222">
      <t>オコナ</t>
    </rPh>
    <phoneticPr fontId="4"/>
  </si>
  <si>
    <t>　本市の水道事業は、給水人口の減少や節水型の生活様式への移行により、給水収益が減少しています。また、老朽化した管路からの漏水等、修繕にかかる費用も増加傾向にあり動力費や資器材の高騰など様々な影響により、厳しい経営状況となっています。
　また、類似団体平均や全国平均に比べ『企業債残高対給水収益比率』が高くなっています。しかし、今後も老朽化した施設や管路の更新等、施設改良費は今後も多額になることから、企業債残高は増加していく見込みです。
こうした経営状況を踏まえ、平成２９年度からアセットマネジメントに着手し、今後の水道施設の老朽化状況や更新に係る経費とそれに対する財源の見通しをもとにした更新投資計画を策定しました。また令和５年度に「経営戦略」の見直しも行う予定です。
見直しした経営戦略に基づき、料金を含め、水道事業のあり方について検討を行う必要があります。今後も計画的な施設更新を行い、適切な施設管理に努めるとともに、経営の合理化による歳出の削減に取り組んでいきます。</t>
    <rPh sb="1" eb="2">
      <t>ホン</t>
    </rPh>
    <rPh sb="16" eb="17">
      <t>ショウ</t>
    </rPh>
    <rPh sb="18" eb="21">
      <t>セッスイガタ</t>
    </rPh>
    <rPh sb="22" eb="26">
      <t>セイカツヨウシキ</t>
    </rPh>
    <rPh sb="28" eb="30">
      <t>イコウ</t>
    </rPh>
    <rPh sb="50" eb="53">
      <t>ロウキュウカ</t>
    </rPh>
    <rPh sb="75" eb="77">
      <t>ケイコウ</t>
    </rPh>
    <rPh sb="92" eb="94">
      <t>サマザマ</t>
    </rPh>
    <rPh sb="95" eb="97">
      <t>エイキョウ</t>
    </rPh>
    <rPh sb="101" eb="102">
      <t>キビ</t>
    </rPh>
    <rPh sb="187" eb="189">
      <t>コンゴ</t>
    </rPh>
    <rPh sb="200" eb="203">
      <t>キギョウサイ</t>
    </rPh>
    <rPh sb="203" eb="205">
      <t>ザンダカ</t>
    </rPh>
    <rPh sb="206" eb="208">
      <t>ゾウカ</t>
    </rPh>
    <rPh sb="212" eb="214">
      <t>ミコ</t>
    </rPh>
    <rPh sb="311" eb="313">
      <t>レイワ</t>
    </rPh>
    <rPh sb="318" eb="320">
      <t>ケイエイ</t>
    </rPh>
    <rPh sb="320" eb="322">
      <t>センリャク</t>
    </rPh>
    <rPh sb="324" eb="326">
      <t>ミナオ</t>
    </rPh>
    <rPh sb="328" eb="329">
      <t>オコナ</t>
    </rPh>
    <rPh sb="330" eb="332">
      <t>ヨテイ</t>
    </rPh>
    <rPh sb="336" eb="338">
      <t>ミナオ</t>
    </rPh>
    <rPh sb="341" eb="343">
      <t>ケイエイ</t>
    </rPh>
    <rPh sb="343" eb="345">
      <t>センリャク</t>
    </rPh>
    <rPh sb="346" eb="347">
      <t>モト</t>
    </rPh>
    <rPh sb="350" eb="352">
      <t>リョウキン</t>
    </rPh>
    <rPh sb="353" eb="354">
      <t>フク</t>
    </rPh>
    <rPh sb="356" eb="358">
      <t>スイドウ</t>
    </rPh>
    <rPh sb="358" eb="360">
      <t>ジギョウ</t>
    </rPh>
    <rPh sb="363" eb="364">
      <t>カタ</t>
    </rPh>
    <rPh sb="368" eb="370">
      <t>ケントウ</t>
    </rPh>
    <rPh sb="371" eb="372">
      <t>オコナ</t>
    </rPh>
    <rPh sb="373" eb="375">
      <t>ヒツヨウ</t>
    </rPh>
    <rPh sb="381" eb="383">
      <t>コンゴ</t>
    </rPh>
    <phoneticPr fontId="4"/>
  </si>
  <si>
    <t>①『経常収支比率』・・・経常費用が経常収益でどの程度賄われているかを示す指標です。100%を上回っていますが、類似団体平均及び全国平均よりも低くなっています。給水収益の減少が見込まれるため、料金の見直しを含め水道事業のあり方について検討します。
③『流動比率』・・・流動負債に対する流動資産の割合で短期債務に対する支払能力を表す指標です。近年は数値が100%を超えていますが、現金残高を注視します。
④『企業債残高対給水収益比率』・・・給水収益に対する企業債残高の割合であり、企業債残高の規模を表す指標です。類似団体平均及び全国平均を大きく上回っています。今後も大型事業が継続されることから計画的な更新投資を行っていきます。
⑤『料金回収率』・・・給水に係る費用が、どの程度給水収益で賄えているかを表した指標です。令和４年度は、前年度より低くなりましたが、これは、物価高騰対策として水道基本料金減免事業を実施したことによるものです。今後も引き続き給水収益の確保と費用削減に努めます。
⑥『給水原価』・・・有収水量1㎥あたりについて、どれだけの費用がかかっているかを表す指標です。類似団体平均及び全国平均を下回っています。
⑦『施設利用率』・・・配水能力に対する配水量の割合で、施設の利用状況を判断する指標です。類似団体平均及び全国平均と比較しても低い水準にあります。今後施設のあり方について統廃合も含め検討が必要です。
⑧『有収率』・・・施設の稼働が収益につながっているかを判断する指標です。類似団体平均を2.02ポイント上回りましたが、全国平均を下回っています。今後も漏水対策等を行い有収率向上に努めます。</t>
    <rPh sb="95" eb="97">
      <t>リョウキン</t>
    </rPh>
    <rPh sb="98" eb="100">
      <t>ミナオ</t>
    </rPh>
    <rPh sb="102" eb="103">
      <t>フク</t>
    </rPh>
    <rPh sb="104" eb="106">
      <t>スイドウ</t>
    </rPh>
    <rPh sb="106" eb="108">
      <t>ジギョウ</t>
    </rPh>
    <rPh sb="111" eb="112">
      <t>カタ</t>
    </rPh>
    <rPh sb="116" eb="118">
      <t>ケントウ</t>
    </rPh>
    <rPh sb="188" eb="190">
      <t>ゲンキン</t>
    </rPh>
    <rPh sb="190" eb="192">
      <t>ザンダカ</t>
    </rPh>
    <rPh sb="193" eb="195">
      <t>チュウシ</t>
    </rPh>
    <rPh sb="278" eb="280">
      <t>コンゴ</t>
    </rPh>
    <rPh sb="281" eb="283">
      <t>オオガタ</t>
    </rPh>
    <rPh sb="283" eb="285">
      <t>ジギョウ</t>
    </rPh>
    <rPh sb="286" eb="288">
      <t>ケイゾク</t>
    </rPh>
    <rPh sb="357" eb="359">
      <t>レイワ</t>
    </rPh>
    <rPh sb="360" eb="362">
      <t>ネンド</t>
    </rPh>
    <rPh sb="364" eb="367">
      <t>ゼンネンド</t>
    </rPh>
    <rPh sb="369" eb="370">
      <t>ヒク</t>
    </rPh>
    <rPh sb="382" eb="384">
      <t>ブッカ</t>
    </rPh>
    <rPh sb="384" eb="386">
      <t>コウトウ</t>
    </rPh>
    <rPh sb="386" eb="388">
      <t>タイサク</t>
    </rPh>
    <rPh sb="391" eb="393">
      <t>スイドウ</t>
    </rPh>
    <rPh sb="393" eb="395">
      <t>キホン</t>
    </rPh>
    <rPh sb="395" eb="397">
      <t>リョウキン</t>
    </rPh>
    <rPh sb="397" eb="399">
      <t>ゲンメン</t>
    </rPh>
    <rPh sb="399" eb="401">
      <t>ジギョウ</t>
    </rPh>
    <rPh sb="402" eb="40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</si>
</sst>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justify" vertical="top" wrapText="1"/>
      <protection locked="0"/>
    </xf>
    <xf numFmtId="0" fontId="17" fillId="0" borderId="0" xfId="0" applyFont="1" applyAlignment="1" applyProtection="1">
      <alignment horizontal="justify" vertical="top" wrapText="1"/>
      <protection locked="0"/>
    </xf>
    <xf numFmtId="0" fontId="17" fillId="0" borderId="10" xfId="0" applyFont="1" applyBorder="1" applyAlignment="1" applyProtection="1">
      <alignment horizontal="justify"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Fill="1" applyBorder="1" applyAlignment="1" applyProtection="1">
      <alignment horizontal="justify" vertical="top" wrapText="1"/>
      <protection locked="0"/>
    </xf>
    <xf numFmtId="0" fontId="16" fillId="0" borderId="0" xfId="0" applyFont="1" applyFill="1" applyAlignment="1" applyProtection="1">
      <alignment horizontal="justify" vertical="top" wrapText="1"/>
      <protection locked="0"/>
    </xf>
    <xf numFmtId="0" fontId="16" fillId="0" borderId="10" xfId="0" applyFont="1" applyFill="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0.35</c:v>
                </c:pt>
                <c:pt idx="1">
                  <c:v>0.21</c:v>
                </c:pt>
                <c:pt idx="2">
                  <c:v>0.32</c:v>
                </c:pt>
                <c:pt idx="3">
                  <c:v>0.17</c:v>
                </c:pt>
                <c:pt idx="4">
                  <c:v>0.21</c:v>
                </c:pt>
              </c:numCache>
            </c:numRef>
          </c:val>
          <c:extLst>
            <c:ext xmlns:c16="http://schemas.microsoft.com/office/drawing/2014/chart" uri="{C3380CC4-5D6E-409C-BE32-E72D297353CC}">
              <c16:uniqueId val="{00000000-2C40-4175-8471-FB33E5217D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2C40-4175-8471-FB33E5217D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42.2</c:v>
                </c:pt>
                <c:pt idx="1">
                  <c:v>41.95</c:v>
                </c:pt>
                <c:pt idx="2">
                  <c:v>42.1</c:v>
                </c:pt>
                <c:pt idx="3">
                  <c:v>40.299999999999997</c:v>
                </c:pt>
                <c:pt idx="4">
                  <c:v>40.090000000000003</c:v>
                </c:pt>
              </c:numCache>
            </c:numRef>
          </c:val>
          <c:extLst>
            <c:ext xmlns:c16="http://schemas.microsoft.com/office/drawing/2014/chart" uri="{C3380CC4-5D6E-409C-BE32-E72D297353CC}">
              <c16:uniqueId val="{00000000-69DC-4266-845D-D33D5380A3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69DC-4266-845D-D33D5380A3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86.12</c:v>
                </c:pt>
                <c:pt idx="1">
                  <c:v>85.49</c:v>
                </c:pt>
                <c:pt idx="2">
                  <c:v>86.29</c:v>
                </c:pt>
                <c:pt idx="3">
                  <c:v>86.26</c:v>
                </c:pt>
                <c:pt idx="4">
                  <c:v>85.95</c:v>
                </c:pt>
              </c:numCache>
            </c:numRef>
          </c:val>
          <c:extLst>
            <c:ext xmlns:c16="http://schemas.microsoft.com/office/drawing/2014/chart" uri="{C3380CC4-5D6E-409C-BE32-E72D297353CC}">
              <c16:uniqueId val="{00000000-472E-43FD-8F48-28043D0839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472E-43FD-8F48-28043D0839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105.47</c:v>
                </c:pt>
                <c:pt idx="1">
                  <c:v>105.93</c:v>
                </c:pt>
                <c:pt idx="2">
                  <c:v>104.89</c:v>
                </c:pt>
                <c:pt idx="3">
                  <c:v>97.82</c:v>
                </c:pt>
                <c:pt idx="4">
                  <c:v>105.46</c:v>
                </c:pt>
              </c:numCache>
            </c:numRef>
          </c:val>
          <c:extLst>
            <c:ext xmlns:c16="http://schemas.microsoft.com/office/drawing/2014/chart" uri="{C3380CC4-5D6E-409C-BE32-E72D297353CC}">
              <c16:uniqueId val="{00000000-7B8A-4443-B822-2E1279325D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B8A-4443-B822-2E1279325D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51.47</c:v>
                </c:pt>
                <c:pt idx="1">
                  <c:v>52.63</c:v>
                </c:pt>
                <c:pt idx="2">
                  <c:v>51.53</c:v>
                </c:pt>
                <c:pt idx="3">
                  <c:v>52.9</c:v>
                </c:pt>
                <c:pt idx="4">
                  <c:v>54.19</c:v>
                </c:pt>
              </c:numCache>
            </c:numRef>
          </c:val>
          <c:extLst>
            <c:ext xmlns:c16="http://schemas.microsoft.com/office/drawing/2014/chart" uri="{C3380CC4-5D6E-409C-BE32-E72D297353CC}">
              <c16:uniqueId val="{00000000-8C46-4724-B8A0-52F51B1660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8C46-4724-B8A0-52F51B1660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3.63</c:v>
                </c:pt>
                <c:pt idx="1">
                  <c:v>4.08</c:v>
                </c:pt>
                <c:pt idx="2">
                  <c:v>4.09</c:v>
                </c:pt>
                <c:pt idx="3">
                  <c:v>12.71</c:v>
                </c:pt>
                <c:pt idx="4">
                  <c:v>14.4</c:v>
                </c:pt>
              </c:numCache>
            </c:numRef>
          </c:val>
          <c:extLst>
            <c:ext xmlns:c16="http://schemas.microsoft.com/office/drawing/2014/chart" uri="{C3380CC4-5D6E-409C-BE32-E72D297353CC}">
              <c16:uniqueId val="{00000000-AB23-4018-B918-DBC8B9453A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AB23-4018-B918-DBC8B9453A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4C-45C6-8EB5-43A13C763E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0B4C-45C6-8EB5-43A13C763E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69.430000000000007</c:v>
                </c:pt>
                <c:pt idx="1">
                  <c:v>74.48</c:v>
                </c:pt>
                <c:pt idx="2">
                  <c:v>112.22</c:v>
                </c:pt>
                <c:pt idx="3">
                  <c:v>104.71</c:v>
                </c:pt>
                <c:pt idx="4">
                  <c:v>106.96</c:v>
                </c:pt>
              </c:numCache>
            </c:numRef>
          </c:val>
          <c:extLst>
            <c:ext xmlns:c16="http://schemas.microsoft.com/office/drawing/2014/chart" uri="{C3380CC4-5D6E-409C-BE32-E72D297353CC}">
              <c16:uniqueId val="{00000000-A01F-4730-883D-F62E0AF2B5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A01F-4730-883D-F62E0AF2B5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547.66999999999996</c:v>
                </c:pt>
                <c:pt idx="1">
                  <c:v>545.79</c:v>
                </c:pt>
                <c:pt idx="2">
                  <c:v>568.54</c:v>
                </c:pt>
                <c:pt idx="3">
                  <c:v>579.59</c:v>
                </c:pt>
                <c:pt idx="4">
                  <c:v>647.14</c:v>
                </c:pt>
              </c:numCache>
            </c:numRef>
          </c:val>
          <c:extLst>
            <c:ext xmlns:c16="http://schemas.microsoft.com/office/drawing/2014/chart" uri="{C3380CC4-5D6E-409C-BE32-E72D297353CC}">
              <c16:uniqueId val="{00000000-39E0-4CBF-8689-3412E14220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39E0-4CBF-8689-3412E14220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102.82</c:v>
                </c:pt>
                <c:pt idx="1">
                  <c:v>102.77</c:v>
                </c:pt>
                <c:pt idx="2">
                  <c:v>100.19</c:v>
                </c:pt>
                <c:pt idx="3">
                  <c:v>93.21</c:v>
                </c:pt>
                <c:pt idx="4">
                  <c:v>81.63</c:v>
                </c:pt>
              </c:numCache>
            </c:numRef>
          </c:val>
          <c:extLst>
            <c:ext xmlns:c16="http://schemas.microsoft.com/office/drawing/2014/chart" uri="{C3380CC4-5D6E-409C-BE32-E72D297353CC}">
              <c16:uniqueId val="{00000000-4288-40ED-8A31-44D9E1D7BA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4288-40ED-8A31-44D9E1D7BA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152.49</c:v>
                </c:pt>
                <c:pt idx="1">
                  <c:v>150.88999999999999</c:v>
                </c:pt>
                <c:pt idx="2">
                  <c:v>156.72</c:v>
                </c:pt>
                <c:pt idx="3">
                  <c:v>168.05</c:v>
                </c:pt>
                <c:pt idx="4">
                  <c:v>168.85</c:v>
                </c:pt>
              </c:numCache>
            </c:numRef>
          </c:val>
          <c:extLst>
            <c:ext xmlns:c16="http://schemas.microsoft.com/office/drawing/2014/chart" uri="{C3380CC4-5D6E-409C-BE32-E72D297353CC}">
              <c16:uniqueId val="{00000000-ED15-4E6C-B078-DAE07FCAAE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ED15-4E6C-B078-DAE07FCAAE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臼杵市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36137</v>
      </c>
      <c r="AM8" s="45"/>
      <c r="AN8" s="45"/>
      <c r="AO8" s="45"/>
      <c r="AP8" s="45"/>
      <c r="AQ8" s="45"/>
      <c r="AR8" s="45"/>
      <c r="AS8" s="45"/>
      <c r="AT8" s="46">
        <f>データ!$S$6</f>
        <v>291.2</v>
      </c>
      <c r="AU8" s="47"/>
      <c r="AV8" s="47"/>
      <c r="AW8" s="47"/>
      <c r="AX8" s="47"/>
      <c r="AY8" s="47"/>
      <c r="AZ8" s="47"/>
      <c r="BA8" s="47"/>
      <c r="BB8" s="48">
        <f>データ!$T$6</f>
        <v>124.1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53.78</v>
      </c>
      <c r="J10" s="47"/>
      <c r="K10" s="47"/>
      <c r="L10" s="47"/>
      <c r="M10" s="47"/>
      <c r="N10" s="47"/>
      <c r="O10" s="81"/>
      <c r="P10" s="48">
        <f>データ!$P$6</f>
        <v>93.31</v>
      </c>
      <c r="Q10" s="48"/>
      <c r="R10" s="48"/>
      <c r="S10" s="48"/>
      <c r="T10" s="48"/>
      <c r="U10" s="48"/>
      <c r="V10" s="48"/>
      <c r="W10" s="45">
        <f>データ!$Q$6</f>
        <v>2990</v>
      </c>
      <c r="X10" s="45"/>
      <c r="Y10" s="45"/>
      <c r="Z10" s="45"/>
      <c r="AA10" s="45"/>
      <c r="AB10" s="45"/>
      <c r="AC10" s="45"/>
      <c r="AD10" s="2"/>
      <c r="AE10" s="2"/>
      <c r="AF10" s="2"/>
      <c r="AG10" s="2"/>
      <c r="AH10" s="2"/>
      <c r="AI10" s="2"/>
      <c r="AJ10" s="2"/>
      <c r="AK10" s="2"/>
      <c r="AL10" s="45">
        <f>データ!$U$6</f>
        <v>33521</v>
      </c>
      <c r="AM10" s="45"/>
      <c r="AN10" s="45"/>
      <c r="AO10" s="45"/>
      <c r="AP10" s="45"/>
      <c r="AQ10" s="45"/>
      <c r="AR10" s="45"/>
      <c r="AS10" s="45"/>
      <c r="AT10" s="46">
        <f>データ!$V$6</f>
        <v>98.9</v>
      </c>
      <c r="AU10" s="47"/>
      <c r="AV10" s="47"/>
      <c r="AW10" s="47"/>
      <c r="AX10" s="47"/>
      <c r="AY10" s="47"/>
      <c r="AZ10" s="47"/>
      <c r="BA10" s="47"/>
      <c r="BB10" s="48">
        <f>データ!$W$6</f>
        <v>338.94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3" t="s">
        <v>114</v>
      </c>
      <c r="BM16" s="94"/>
      <c r="BN16" s="94"/>
      <c r="BO16" s="94"/>
      <c r="BP16" s="94"/>
      <c r="BQ16" s="94"/>
      <c r="BR16" s="94"/>
      <c r="BS16" s="94"/>
      <c r="BT16" s="94"/>
      <c r="BU16" s="94"/>
      <c r="BV16" s="94"/>
      <c r="BW16" s="94"/>
      <c r="BX16" s="94"/>
      <c r="BY16" s="94"/>
      <c r="BZ16" s="9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3"/>
      <c r="BM17" s="94"/>
      <c r="BN17" s="94"/>
      <c r="BO17" s="94"/>
      <c r="BP17" s="94"/>
      <c r="BQ17" s="94"/>
      <c r="BR17" s="94"/>
      <c r="BS17" s="94"/>
      <c r="BT17" s="94"/>
      <c r="BU17" s="94"/>
      <c r="BV17" s="94"/>
      <c r="BW17" s="94"/>
      <c r="BX17" s="94"/>
      <c r="BY17" s="94"/>
      <c r="BZ17" s="9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3"/>
      <c r="BM18" s="94"/>
      <c r="BN18" s="94"/>
      <c r="BO18" s="94"/>
      <c r="BP18" s="94"/>
      <c r="BQ18" s="94"/>
      <c r="BR18" s="94"/>
      <c r="BS18" s="94"/>
      <c r="BT18" s="94"/>
      <c r="BU18" s="94"/>
      <c r="BV18" s="94"/>
      <c r="BW18" s="94"/>
      <c r="BX18" s="94"/>
      <c r="BY18" s="94"/>
      <c r="BZ18" s="9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3"/>
      <c r="BM19" s="94"/>
      <c r="BN19" s="94"/>
      <c r="BO19" s="94"/>
      <c r="BP19" s="94"/>
      <c r="BQ19" s="94"/>
      <c r="BR19" s="94"/>
      <c r="BS19" s="94"/>
      <c r="BT19" s="94"/>
      <c r="BU19" s="94"/>
      <c r="BV19" s="94"/>
      <c r="BW19" s="94"/>
      <c r="BX19" s="94"/>
      <c r="BY19" s="94"/>
      <c r="BZ19" s="9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3"/>
      <c r="BM20" s="94"/>
      <c r="BN20" s="94"/>
      <c r="BO20" s="94"/>
      <c r="BP20" s="94"/>
      <c r="BQ20" s="94"/>
      <c r="BR20" s="94"/>
      <c r="BS20" s="94"/>
      <c r="BT20" s="94"/>
      <c r="BU20" s="94"/>
      <c r="BV20" s="94"/>
      <c r="BW20" s="94"/>
      <c r="BX20" s="94"/>
      <c r="BY20" s="94"/>
      <c r="BZ20" s="9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3"/>
      <c r="BM21" s="94"/>
      <c r="BN21" s="94"/>
      <c r="BO21" s="94"/>
      <c r="BP21" s="94"/>
      <c r="BQ21" s="94"/>
      <c r="BR21" s="94"/>
      <c r="BS21" s="94"/>
      <c r="BT21" s="94"/>
      <c r="BU21" s="94"/>
      <c r="BV21" s="94"/>
      <c r="BW21" s="94"/>
      <c r="BX21" s="94"/>
      <c r="BY21" s="94"/>
      <c r="BZ21" s="9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3"/>
      <c r="BM22" s="94"/>
      <c r="BN22" s="94"/>
      <c r="BO22" s="94"/>
      <c r="BP22" s="94"/>
      <c r="BQ22" s="94"/>
      <c r="BR22" s="94"/>
      <c r="BS22" s="94"/>
      <c r="BT22" s="94"/>
      <c r="BU22" s="94"/>
      <c r="BV22" s="94"/>
      <c r="BW22" s="94"/>
      <c r="BX22" s="94"/>
      <c r="BY22" s="94"/>
      <c r="BZ22" s="9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3"/>
      <c r="BM23" s="94"/>
      <c r="BN23" s="94"/>
      <c r="BO23" s="94"/>
      <c r="BP23" s="94"/>
      <c r="BQ23" s="94"/>
      <c r="BR23" s="94"/>
      <c r="BS23" s="94"/>
      <c r="BT23" s="94"/>
      <c r="BU23" s="94"/>
      <c r="BV23" s="94"/>
      <c r="BW23" s="94"/>
      <c r="BX23" s="94"/>
      <c r="BY23" s="94"/>
      <c r="BZ23" s="9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3"/>
      <c r="BM24" s="94"/>
      <c r="BN24" s="94"/>
      <c r="BO24" s="94"/>
      <c r="BP24" s="94"/>
      <c r="BQ24" s="94"/>
      <c r="BR24" s="94"/>
      <c r="BS24" s="94"/>
      <c r="BT24" s="94"/>
      <c r="BU24" s="94"/>
      <c r="BV24" s="94"/>
      <c r="BW24" s="94"/>
      <c r="BX24" s="94"/>
      <c r="BY24" s="94"/>
      <c r="BZ24" s="9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3"/>
      <c r="BM25" s="94"/>
      <c r="BN25" s="94"/>
      <c r="BO25" s="94"/>
      <c r="BP25" s="94"/>
      <c r="BQ25" s="94"/>
      <c r="BR25" s="94"/>
      <c r="BS25" s="94"/>
      <c r="BT25" s="94"/>
      <c r="BU25" s="94"/>
      <c r="BV25" s="94"/>
      <c r="BW25" s="94"/>
      <c r="BX25" s="94"/>
      <c r="BY25" s="94"/>
      <c r="BZ25" s="9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3"/>
      <c r="BM26" s="94"/>
      <c r="BN26" s="94"/>
      <c r="BO26" s="94"/>
      <c r="BP26" s="94"/>
      <c r="BQ26" s="94"/>
      <c r="BR26" s="94"/>
      <c r="BS26" s="94"/>
      <c r="BT26" s="94"/>
      <c r="BU26" s="94"/>
      <c r="BV26" s="94"/>
      <c r="BW26" s="94"/>
      <c r="BX26" s="94"/>
      <c r="BY26" s="94"/>
      <c r="BZ26" s="9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3"/>
      <c r="BM27" s="94"/>
      <c r="BN27" s="94"/>
      <c r="BO27" s="94"/>
      <c r="BP27" s="94"/>
      <c r="BQ27" s="94"/>
      <c r="BR27" s="94"/>
      <c r="BS27" s="94"/>
      <c r="BT27" s="94"/>
      <c r="BU27" s="94"/>
      <c r="BV27" s="94"/>
      <c r="BW27" s="94"/>
      <c r="BX27" s="94"/>
      <c r="BY27" s="94"/>
      <c r="BZ27" s="9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3"/>
      <c r="BM28" s="94"/>
      <c r="BN28" s="94"/>
      <c r="BO28" s="94"/>
      <c r="BP28" s="94"/>
      <c r="BQ28" s="94"/>
      <c r="BR28" s="94"/>
      <c r="BS28" s="94"/>
      <c r="BT28" s="94"/>
      <c r="BU28" s="94"/>
      <c r="BV28" s="94"/>
      <c r="BW28" s="94"/>
      <c r="BX28" s="94"/>
      <c r="BY28" s="94"/>
      <c r="BZ28" s="9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3"/>
      <c r="BM29" s="94"/>
      <c r="BN29" s="94"/>
      <c r="BO29" s="94"/>
      <c r="BP29" s="94"/>
      <c r="BQ29" s="94"/>
      <c r="BR29" s="94"/>
      <c r="BS29" s="94"/>
      <c r="BT29" s="94"/>
      <c r="BU29" s="94"/>
      <c r="BV29" s="94"/>
      <c r="BW29" s="94"/>
      <c r="BX29" s="94"/>
      <c r="BY29" s="94"/>
      <c r="BZ29" s="9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3"/>
      <c r="BM30" s="94"/>
      <c r="BN30" s="94"/>
      <c r="BO30" s="94"/>
      <c r="BP30" s="94"/>
      <c r="BQ30" s="94"/>
      <c r="BR30" s="94"/>
      <c r="BS30" s="94"/>
      <c r="BT30" s="94"/>
      <c r="BU30" s="94"/>
      <c r="BV30" s="94"/>
      <c r="BW30" s="94"/>
      <c r="BX30" s="94"/>
      <c r="BY30" s="94"/>
      <c r="BZ30" s="9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3"/>
      <c r="BM31" s="94"/>
      <c r="BN31" s="94"/>
      <c r="BO31" s="94"/>
      <c r="BP31" s="94"/>
      <c r="BQ31" s="94"/>
      <c r="BR31" s="94"/>
      <c r="BS31" s="94"/>
      <c r="BT31" s="94"/>
      <c r="BU31" s="94"/>
      <c r="BV31" s="94"/>
      <c r="BW31" s="94"/>
      <c r="BX31" s="94"/>
      <c r="BY31" s="94"/>
      <c r="BZ31" s="9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3"/>
      <c r="BM32" s="94"/>
      <c r="BN32" s="94"/>
      <c r="BO32" s="94"/>
      <c r="BP32" s="94"/>
      <c r="BQ32" s="94"/>
      <c r="BR32" s="94"/>
      <c r="BS32" s="94"/>
      <c r="BT32" s="94"/>
      <c r="BU32" s="94"/>
      <c r="BV32" s="94"/>
      <c r="BW32" s="94"/>
      <c r="BX32" s="94"/>
      <c r="BY32" s="94"/>
      <c r="BZ32" s="9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3"/>
      <c r="BM33" s="94"/>
      <c r="BN33" s="94"/>
      <c r="BO33" s="94"/>
      <c r="BP33" s="94"/>
      <c r="BQ33" s="94"/>
      <c r="BR33" s="94"/>
      <c r="BS33" s="94"/>
      <c r="BT33" s="94"/>
      <c r="BU33" s="94"/>
      <c r="BV33" s="94"/>
      <c r="BW33" s="94"/>
      <c r="BX33" s="94"/>
      <c r="BY33" s="94"/>
      <c r="BZ33" s="9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3"/>
      <c r="BM34" s="94"/>
      <c r="BN34" s="94"/>
      <c r="BO34" s="94"/>
      <c r="BP34" s="94"/>
      <c r="BQ34" s="94"/>
      <c r="BR34" s="94"/>
      <c r="BS34" s="94"/>
      <c r="BT34" s="94"/>
      <c r="BU34" s="94"/>
      <c r="BV34" s="94"/>
      <c r="BW34" s="94"/>
      <c r="BX34" s="94"/>
      <c r="BY34" s="94"/>
      <c r="BZ34" s="9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3"/>
      <c r="BM35" s="94"/>
      <c r="BN35" s="94"/>
      <c r="BO35" s="94"/>
      <c r="BP35" s="94"/>
      <c r="BQ35" s="94"/>
      <c r="BR35" s="94"/>
      <c r="BS35" s="94"/>
      <c r="BT35" s="94"/>
      <c r="BU35" s="94"/>
      <c r="BV35" s="94"/>
      <c r="BW35" s="94"/>
      <c r="BX35" s="94"/>
      <c r="BY35" s="94"/>
      <c r="BZ35" s="9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3"/>
      <c r="BM36" s="94"/>
      <c r="BN36" s="94"/>
      <c r="BO36" s="94"/>
      <c r="BP36" s="94"/>
      <c r="BQ36" s="94"/>
      <c r="BR36" s="94"/>
      <c r="BS36" s="94"/>
      <c r="BT36" s="94"/>
      <c r="BU36" s="94"/>
      <c r="BV36" s="94"/>
      <c r="BW36" s="94"/>
      <c r="BX36" s="94"/>
      <c r="BY36" s="94"/>
      <c r="BZ36" s="9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3"/>
      <c r="BM37" s="94"/>
      <c r="BN37" s="94"/>
      <c r="BO37" s="94"/>
      <c r="BP37" s="94"/>
      <c r="BQ37" s="94"/>
      <c r="BR37" s="94"/>
      <c r="BS37" s="94"/>
      <c r="BT37" s="94"/>
      <c r="BU37" s="94"/>
      <c r="BV37" s="94"/>
      <c r="BW37" s="94"/>
      <c r="BX37" s="94"/>
      <c r="BY37" s="94"/>
      <c r="BZ37" s="9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3"/>
      <c r="BM38" s="94"/>
      <c r="BN38" s="94"/>
      <c r="BO38" s="94"/>
      <c r="BP38" s="94"/>
      <c r="BQ38" s="94"/>
      <c r="BR38" s="94"/>
      <c r="BS38" s="94"/>
      <c r="BT38" s="94"/>
      <c r="BU38" s="94"/>
      <c r="BV38" s="94"/>
      <c r="BW38" s="94"/>
      <c r="BX38" s="94"/>
      <c r="BY38" s="94"/>
      <c r="BZ38" s="9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3"/>
      <c r="BM39" s="94"/>
      <c r="BN39" s="94"/>
      <c r="BO39" s="94"/>
      <c r="BP39" s="94"/>
      <c r="BQ39" s="94"/>
      <c r="BR39" s="94"/>
      <c r="BS39" s="94"/>
      <c r="BT39" s="94"/>
      <c r="BU39" s="94"/>
      <c r="BV39" s="94"/>
      <c r="BW39" s="94"/>
      <c r="BX39" s="94"/>
      <c r="BY39" s="94"/>
      <c r="BZ39" s="9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3"/>
      <c r="BM40" s="94"/>
      <c r="BN40" s="94"/>
      <c r="BO40" s="94"/>
      <c r="BP40" s="94"/>
      <c r="BQ40" s="94"/>
      <c r="BR40" s="94"/>
      <c r="BS40" s="94"/>
      <c r="BT40" s="94"/>
      <c r="BU40" s="94"/>
      <c r="BV40" s="94"/>
      <c r="BW40" s="94"/>
      <c r="BX40" s="94"/>
      <c r="BY40" s="94"/>
      <c r="BZ40" s="9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3"/>
      <c r="BM41" s="94"/>
      <c r="BN41" s="94"/>
      <c r="BO41" s="94"/>
      <c r="BP41" s="94"/>
      <c r="BQ41" s="94"/>
      <c r="BR41" s="94"/>
      <c r="BS41" s="94"/>
      <c r="BT41" s="94"/>
      <c r="BU41" s="94"/>
      <c r="BV41" s="94"/>
      <c r="BW41" s="94"/>
      <c r="BX41" s="94"/>
      <c r="BY41" s="94"/>
      <c r="BZ41" s="9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3"/>
      <c r="BM42" s="94"/>
      <c r="BN42" s="94"/>
      <c r="BO42" s="94"/>
      <c r="BP42" s="94"/>
      <c r="BQ42" s="94"/>
      <c r="BR42" s="94"/>
      <c r="BS42" s="94"/>
      <c r="BT42" s="94"/>
      <c r="BU42" s="94"/>
      <c r="BV42" s="94"/>
      <c r="BW42" s="94"/>
      <c r="BX42" s="94"/>
      <c r="BY42" s="94"/>
      <c r="BZ42" s="9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3"/>
      <c r="BM43" s="94"/>
      <c r="BN43" s="94"/>
      <c r="BO43" s="94"/>
      <c r="BP43" s="94"/>
      <c r="BQ43" s="94"/>
      <c r="BR43" s="94"/>
      <c r="BS43" s="94"/>
      <c r="BT43" s="94"/>
      <c r="BU43" s="94"/>
      <c r="BV43" s="94"/>
      <c r="BW43" s="94"/>
      <c r="BX43" s="94"/>
      <c r="BY43" s="94"/>
      <c r="BZ43" s="9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3"/>
      <c r="BM44" s="94"/>
      <c r="BN44" s="94"/>
      <c r="BO44" s="94"/>
      <c r="BP44" s="94"/>
      <c r="BQ44" s="94"/>
      <c r="BR44" s="94"/>
      <c r="BS44" s="94"/>
      <c r="BT44" s="94"/>
      <c r="BU44" s="94"/>
      <c r="BV44" s="94"/>
      <c r="BW44" s="94"/>
      <c r="BX44" s="94"/>
      <c r="BY44" s="94"/>
      <c r="BZ44" s="9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7xR0sPlsSJ23XgMBIbu5XN4zruHEWfm7KPR+Gx+dUhzgd+vSKXAksjt2sYJgYm0d9RWrIK+6cMFBNk+/2/SNg==" saltValue="nzQe/z8OHagkjRGMbume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442062</v>
      </c>
      <c r="D6" s="20">
        <f t="shared" si="3"/>
        <v>46</v>
      </c>
      <c r="E6" s="20">
        <f t="shared" si="3"/>
        <v>1</v>
      </c>
      <c r="F6" s="20">
        <f t="shared" si="3"/>
        <v>0</v>
      </c>
      <c r="G6" s="20">
        <f t="shared" si="3"/>
        <v>1</v>
      </c>
      <c r="H6" s="20" t="str">
        <f t="shared" si="3"/>
        <v>大分県　臼杵市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53.78</v>
      </c>
      <c r="P6" s="21">
        <f t="shared" si="3"/>
        <v>93.31</v>
      </c>
      <c r="Q6" s="21">
        <f t="shared" si="3"/>
        <v>2990</v>
      </c>
      <c r="R6" s="21">
        <f t="shared" si="3"/>
        <v>36137</v>
      </c>
      <c r="S6" s="21">
        <f t="shared" si="3"/>
        <v>291.2</v>
      </c>
      <c r="T6" s="21">
        <f t="shared" si="3"/>
        <v>124.1</v>
      </c>
      <c r="U6" s="21">
        <f t="shared" si="3"/>
        <v>33521</v>
      </c>
      <c r="V6" s="21">
        <f t="shared" si="3"/>
        <v>98.9</v>
      </c>
      <c r="W6" s="21">
        <f t="shared" si="3"/>
        <v>338.94</v>
      </c>
      <c r="X6" s="22">
        <f>IF(X7="",NA(),X7)</f>
        <v>105.47</v>
      </c>
      <c r="Y6" s="22">
        <f t="shared" ref="Y6:AG6" si="4">IF(Y7="",NA(),Y7)</f>
        <v>105.93</v>
      </c>
      <c r="Z6" s="22">
        <f t="shared" si="4"/>
        <v>104.89</v>
      </c>
      <c r="AA6" s="22">
        <f t="shared" si="4"/>
        <v>97.82</v>
      </c>
      <c r="AB6" s="22">
        <f t="shared" si="4"/>
        <v>105.46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69.430000000000007</v>
      </c>
      <c r="AU6" s="22">
        <f t="shared" ref="AU6:BC6" si="6">IF(AU7="",NA(),AU7)</f>
        <v>74.48</v>
      </c>
      <c r="AV6" s="22">
        <f t="shared" si="6"/>
        <v>112.22</v>
      </c>
      <c r="AW6" s="22">
        <f t="shared" si="6"/>
        <v>104.71</v>
      </c>
      <c r="AX6" s="22">
        <f t="shared" si="6"/>
        <v>106.96</v>
      </c>
      <c r="AY6" s="22">
        <f t="shared" si="6"/>
        <v>366.03</v>
      </c>
      <c r="AZ6" s="22">
        <f t="shared" si="6"/>
        <v>365.18</v>
      </c>
      <c r="BA6" s="22">
        <f t="shared" si="6"/>
        <v>327.77</v>
      </c>
      <c r="BB6" s="22">
        <f t="shared" si="6"/>
        <v>338.02</v>
      </c>
      <c r="BC6" s="22">
        <f t="shared" si="6"/>
        <v>345.94</v>
      </c>
      <c r="BD6" s="21" t="str">
        <f>IF(BD7="","",IF(BD7="-","【-】","【"&amp;SUBSTITUTE(TEXT(BD7,"#,##0.00"),"-","△")&amp;"】"))</f>
        <v>【252.29】</v>
      </c>
      <c r="BE6" s="22">
        <f>IF(BE7="",NA(),BE7)</f>
        <v>547.66999999999996</v>
      </c>
      <c r="BF6" s="22">
        <f t="shared" ref="BF6:BN6" si="7">IF(BF7="",NA(),BF7)</f>
        <v>545.79</v>
      </c>
      <c r="BG6" s="22">
        <f t="shared" si="7"/>
        <v>568.54</v>
      </c>
      <c r="BH6" s="22">
        <f t="shared" si="7"/>
        <v>579.59</v>
      </c>
      <c r="BI6" s="22">
        <f t="shared" si="7"/>
        <v>647.14</v>
      </c>
      <c r="BJ6" s="22">
        <f t="shared" si="7"/>
        <v>370.12</v>
      </c>
      <c r="BK6" s="22">
        <f t="shared" si="7"/>
        <v>371.65</v>
      </c>
      <c r="BL6" s="22">
        <f t="shared" si="7"/>
        <v>397.1</v>
      </c>
      <c r="BM6" s="22">
        <f t="shared" si="7"/>
        <v>379.91</v>
      </c>
      <c r="BN6" s="22">
        <f t="shared" si="7"/>
        <v>386.61</v>
      </c>
      <c r="BO6" s="21" t="str">
        <f>IF(BO7="","",IF(BO7="-","【-】","【"&amp;SUBSTITUTE(TEXT(BO7,"#,##0.00"),"-","△")&amp;"】"))</f>
        <v>【268.07】</v>
      </c>
      <c r="BP6" s="22">
        <f>IF(BP7="",NA(),BP7)</f>
        <v>102.82</v>
      </c>
      <c r="BQ6" s="22">
        <f t="shared" ref="BQ6:BY6" si="8">IF(BQ7="",NA(),BQ7)</f>
        <v>102.77</v>
      </c>
      <c r="BR6" s="22">
        <f t="shared" si="8"/>
        <v>100.19</v>
      </c>
      <c r="BS6" s="22">
        <f t="shared" si="8"/>
        <v>93.21</v>
      </c>
      <c r="BT6" s="22">
        <f t="shared" si="8"/>
        <v>81.63</v>
      </c>
      <c r="BU6" s="22">
        <f t="shared" si="8"/>
        <v>100.42</v>
      </c>
      <c r="BV6" s="22">
        <f t="shared" si="8"/>
        <v>98.77</v>
      </c>
      <c r="BW6" s="22">
        <f t="shared" si="8"/>
        <v>95.79</v>
      </c>
      <c r="BX6" s="22">
        <f t="shared" si="8"/>
        <v>98.3</v>
      </c>
      <c r="BY6" s="22">
        <f t="shared" si="8"/>
        <v>93.82</v>
      </c>
      <c r="BZ6" s="21" t="str">
        <f>IF(BZ7="","",IF(BZ7="-","【-】","【"&amp;SUBSTITUTE(TEXT(BZ7,"#,##0.00"),"-","△")&amp;"】"))</f>
        <v>【97.47】</v>
      </c>
      <c r="CA6" s="22">
        <f>IF(CA7="",NA(),CA7)</f>
        <v>152.49</v>
      </c>
      <c r="CB6" s="22">
        <f t="shared" ref="CB6:CJ6" si="9">IF(CB7="",NA(),CB7)</f>
        <v>150.88999999999999</v>
      </c>
      <c r="CC6" s="22">
        <f t="shared" si="9"/>
        <v>156.72</v>
      </c>
      <c r="CD6" s="22">
        <f t="shared" si="9"/>
        <v>168.05</v>
      </c>
      <c r="CE6" s="22">
        <f t="shared" si="9"/>
        <v>168.85</v>
      </c>
      <c r="CF6" s="22">
        <f t="shared" si="9"/>
        <v>171.67</v>
      </c>
      <c r="CG6" s="22">
        <f t="shared" si="9"/>
        <v>173.67</v>
      </c>
      <c r="CH6" s="22">
        <f t="shared" si="9"/>
        <v>171.13</v>
      </c>
      <c r="CI6" s="22">
        <f t="shared" si="9"/>
        <v>173.7</v>
      </c>
      <c r="CJ6" s="22">
        <f t="shared" si="9"/>
        <v>178.94</v>
      </c>
      <c r="CK6" s="21" t="str">
        <f>IF(CK7="","",IF(CK7="-","【-】","【"&amp;SUBSTITUTE(TEXT(CK7,"#,##0.00"),"-","△")&amp;"】"))</f>
        <v>【174.75】</v>
      </c>
      <c r="CL6" s="22">
        <f>IF(CL7="",NA(),CL7)</f>
        <v>42.2</v>
      </c>
      <c r="CM6" s="22">
        <f t="shared" ref="CM6:CU6" si="10">IF(CM7="",NA(),CM7)</f>
        <v>41.95</v>
      </c>
      <c r="CN6" s="22">
        <f t="shared" si="10"/>
        <v>42.1</v>
      </c>
      <c r="CO6" s="22">
        <f t="shared" si="10"/>
        <v>40.299999999999997</v>
      </c>
      <c r="CP6" s="22">
        <f t="shared" si="10"/>
        <v>40.090000000000003</v>
      </c>
      <c r="CQ6" s="22">
        <f t="shared" si="10"/>
        <v>59.74</v>
      </c>
      <c r="CR6" s="22">
        <f t="shared" si="10"/>
        <v>59.67</v>
      </c>
      <c r="CS6" s="22">
        <f t="shared" si="10"/>
        <v>60.12</v>
      </c>
      <c r="CT6" s="22">
        <f t="shared" si="10"/>
        <v>60.34</v>
      </c>
      <c r="CU6" s="22">
        <f t="shared" si="10"/>
        <v>59.54</v>
      </c>
      <c r="CV6" s="21" t="str">
        <f>IF(CV7="","",IF(CV7="-","【-】","【"&amp;SUBSTITUTE(TEXT(CV7,"#,##0.00"),"-","△")&amp;"】"))</f>
        <v>【59.97】</v>
      </c>
      <c r="CW6" s="22">
        <f>IF(CW7="",NA(),CW7)</f>
        <v>86.12</v>
      </c>
      <c r="CX6" s="22">
        <f t="shared" ref="CX6:DF6" si="11">IF(CX7="",NA(),CX7)</f>
        <v>85.49</v>
      </c>
      <c r="CY6" s="22">
        <f t="shared" si="11"/>
        <v>86.29</v>
      </c>
      <c r="CZ6" s="22">
        <f t="shared" si="11"/>
        <v>86.26</v>
      </c>
      <c r="DA6" s="22">
        <f t="shared" si="11"/>
        <v>85.95</v>
      </c>
      <c r="DB6" s="22">
        <f t="shared" si="11"/>
        <v>84.8</v>
      </c>
      <c r="DC6" s="22">
        <f t="shared" si="11"/>
        <v>84.6</v>
      </c>
      <c r="DD6" s="22">
        <f t="shared" si="11"/>
        <v>84.24</v>
      </c>
      <c r="DE6" s="22">
        <f t="shared" si="11"/>
        <v>84.19</v>
      </c>
      <c r="DF6" s="22">
        <f t="shared" si="11"/>
        <v>83.93</v>
      </c>
      <c r="DG6" s="21" t="str">
        <f>IF(DG7="","",IF(DG7="-","【-】","【"&amp;SUBSTITUTE(TEXT(DG7,"#,##0.00"),"-","△")&amp;"】"))</f>
        <v>【89.76】</v>
      </c>
      <c r="DH6" s="22">
        <f>IF(DH7="",NA(),DH7)</f>
        <v>51.47</v>
      </c>
      <c r="DI6" s="22">
        <f t="shared" ref="DI6:DQ6" si="12">IF(DI7="",NA(),DI7)</f>
        <v>52.63</v>
      </c>
      <c r="DJ6" s="22">
        <f t="shared" si="12"/>
        <v>51.53</v>
      </c>
      <c r="DK6" s="22">
        <f t="shared" si="12"/>
        <v>52.9</v>
      </c>
      <c r="DL6" s="22">
        <f t="shared" si="12"/>
        <v>54.19</v>
      </c>
      <c r="DM6" s="22">
        <f t="shared" si="12"/>
        <v>47.66</v>
      </c>
      <c r="DN6" s="22">
        <f t="shared" si="12"/>
        <v>48.17</v>
      </c>
      <c r="DO6" s="22">
        <f t="shared" si="12"/>
        <v>48.83</v>
      </c>
      <c r="DP6" s="22">
        <f t="shared" si="12"/>
        <v>49.96</v>
      </c>
      <c r="DQ6" s="22">
        <f t="shared" si="12"/>
        <v>50.82</v>
      </c>
      <c r="DR6" s="21" t="str">
        <f>IF(DR7="","",IF(DR7="-","【-】","【"&amp;SUBSTITUTE(TEXT(DR7,"#,##0.00"),"-","△")&amp;"】"))</f>
        <v>【51.51】</v>
      </c>
      <c r="DS6" s="22">
        <f>IF(DS7="",NA(),DS7)</f>
        <v>3.63</v>
      </c>
      <c r="DT6" s="22">
        <f t="shared" ref="DT6:EB6" si="13">IF(DT7="",NA(),DT7)</f>
        <v>4.08</v>
      </c>
      <c r="DU6" s="22">
        <f t="shared" si="13"/>
        <v>4.09</v>
      </c>
      <c r="DV6" s="22">
        <f t="shared" si="13"/>
        <v>12.71</v>
      </c>
      <c r="DW6" s="22">
        <f t="shared" si="13"/>
        <v>14.4</v>
      </c>
      <c r="DX6" s="22">
        <f t="shared" si="13"/>
        <v>15.1</v>
      </c>
      <c r="DY6" s="22">
        <f t="shared" si="13"/>
        <v>17.12</v>
      </c>
      <c r="DZ6" s="22">
        <f t="shared" si="13"/>
        <v>18.18</v>
      </c>
      <c r="EA6" s="22">
        <f t="shared" si="13"/>
        <v>19.32</v>
      </c>
      <c r="EB6" s="22">
        <f t="shared" si="13"/>
        <v>21.16</v>
      </c>
      <c r="EC6" s="21" t="str">
        <f>IF(EC7="","",IF(EC7="-","【-】","【"&amp;SUBSTITUTE(TEXT(EC7,"#,##0.00"),"-","△")&amp;"】"))</f>
        <v>【23.75】</v>
      </c>
      <c r="ED6" s="22">
        <f>IF(ED7="",NA(),ED7)</f>
        <v>0.35</v>
      </c>
      <c r="EE6" s="22">
        <f t="shared" ref="EE6:EM6" si="14">IF(EE7="",NA(),EE7)</f>
        <v>0.21</v>
      </c>
      <c r="EF6" s="22">
        <f t="shared" si="14"/>
        <v>0.32</v>
      </c>
      <c r="EG6" s="22">
        <f t="shared" si="14"/>
        <v>0.17</v>
      </c>
      <c r="EH6" s="22">
        <f t="shared" si="14"/>
        <v>0.21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442062</v>
      </c>
      <c r="D7" s="24">
        <v>46</v>
      </c>
      <c r="E7" s="24">
        <v>1</v>
      </c>
      <c r="F7" s="24">
        <v>0</v>
      </c>
      <c r="G7" s="24">
        <v>1</v>
      </c>
      <c r="H7" s="24" t="s">
        <v>93</v>
      </c>
      <c r="I7" s="24" t="s">
        <v>94</v>
      </c>
      <c r="J7" s="24" t="s">
        <v>95</v>
      </c>
      <c r="K7" s="24" t="s">
        <v>96</v>
      </c>
      <c r="L7" s="24" t="s">
        <v>97</v>
      </c>
      <c r="M7" s="24" t="s">
        <v>98</v>
      </c>
      <c r="N7" s="25" t="s">
        <v>99</v>
      </c>
      <c r="O7" s="25">
        <v>53.78</v>
      </c>
      <c r="P7" s="25">
        <v>93.31</v>
      </c>
      <c r="Q7" s="25">
        <v>2990</v>
      </c>
      <c r="R7" s="25">
        <v>36137</v>
      </c>
      <c r="S7" s="25">
        <v>291.2</v>
      </c>
      <c r="T7" s="25">
        <v>124.1</v>
      </c>
      <c r="U7" s="25">
        <v>33521</v>
      </c>
      <c r="V7" s="25">
        <v>98.9</v>
      </c>
      <c r="W7" s="25">
        <v>338.94</v>
      </c>
      <c r="X7" s="25">
        <v>105.47</v>
      </c>
      <c r="Y7" s="25">
        <v>105.93</v>
      </c>
      <c r="Z7" s="25">
        <v>104.89</v>
      </c>
      <c r="AA7" s="25">
        <v>97.82</v>
      </c>
      <c r="AB7" s="25">
        <v>105.46</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69.430000000000007</v>
      </c>
      <c r="AU7" s="25">
        <v>74.48</v>
      </c>
      <c r="AV7" s="25">
        <v>112.22</v>
      </c>
      <c r="AW7" s="25">
        <v>104.71</v>
      </c>
      <c r="AX7" s="25">
        <v>106.96</v>
      </c>
      <c r="AY7" s="25">
        <v>366.03</v>
      </c>
      <c r="AZ7" s="25">
        <v>365.18</v>
      </c>
      <c r="BA7" s="25">
        <v>327.77</v>
      </c>
      <c r="BB7" s="25">
        <v>338.02</v>
      </c>
      <c r="BC7" s="25">
        <v>345.94</v>
      </c>
      <c r="BD7" s="25">
        <v>252.29</v>
      </c>
      <c r="BE7" s="25">
        <v>547.66999999999996</v>
      </c>
      <c r="BF7" s="25">
        <v>545.79</v>
      </c>
      <c r="BG7" s="25">
        <v>568.54</v>
      </c>
      <c r="BH7" s="25">
        <v>579.59</v>
      </c>
      <c r="BI7" s="25">
        <v>647.14</v>
      </c>
      <c r="BJ7" s="25">
        <v>370.12</v>
      </c>
      <c r="BK7" s="25">
        <v>371.65</v>
      </c>
      <c r="BL7" s="25">
        <v>397.1</v>
      </c>
      <c r="BM7" s="25">
        <v>379.91</v>
      </c>
      <c r="BN7" s="25">
        <v>386.61</v>
      </c>
      <c r="BO7" s="25">
        <v>268.07</v>
      </c>
      <c r="BP7" s="25">
        <v>102.82</v>
      </c>
      <c r="BQ7" s="25">
        <v>102.77</v>
      </c>
      <c r="BR7" s="25">
        <v>100.19</v>
      </c>
      <c r="BS7" s="25">
        <v>93.21</v>
      </c>
      <c r="BT7" s="25">
        <v>81.63</v>
      </c>
      <c r="BU7" s="25">
        <v>100.42</v>
      </c>
      <c r="BV7" s="25">
        <v>98.77</v>
      </c>
      <c r="BW7" s="25">
        <v>95.79</v>
      </c>
      <c r="BX7" s="25">
        <v>98.3</v>
      </c>
      <c r="BY7" s="25">
        <v>93.82</v>
      </c>
      <c r="BZ7" s="25">
        <v>97.47</v>
      </c>
      <c r="CA7" s="25">
        <v>152.49</v>
      </c>
      <c r="CB7" s="25">
        <v>150.88999999999999</v>
      </c>
      <c r="CC7" s="25">
        <v>156.72</v>
      </c>
      <c r="CD7" s="25">
        <v>168.05</v>
      </c>
      <c r="CE7" s="25">
        <v>168.85</v>
      </c>
      <c r="CF7" s="25">
        <v>171.67</v>
      </c>
      <c r="CG7" s="25">
        <v>173.67</v>
      </c>
      <c r="CH7" s="25">
        <v>171.13</v>
      </c>
      <c r="CI7" s="25">
        <v>173.7</v>
      </c>
      <c r="CJ7" s="25">
        <v>178.94</v>
      </c>
      <c r="CK7" s="25">
        <v>174.75</v>
      </c>
      <c r="CL7" s="25">
        <v>42.2</v>
      </c>
      <c r="CM7" s="25">
        <v>41.95</v>
      </c>
      <c r="CN7" s="25">
        <v>42.1</v>
      </c>
      <c r="CO7" s="25">
        <v>40.299999999999997</v>
      </c>
      <c r="CP7" s="25">
        <v>40.090000000000003</v>
      </c>
      <c r="CQ7" s="25">
        <v>59.74</v>
      </c>
      <c r="CR7" s="25">
        <v>59.67</v>
      </c>
      <c r="CS7" s="25">
        <v>60.12</v>
      </c>
      <c r="CT7" s="25">
        <v>60.34</v>
      </c>
      <c r="CU7" s="25">
        <v>59.54</v>
      </c>
      <c r="CV7" s="25">
        <v>59.97</v>
      </c>
      <c r="CW7" s="25">
        <v>86.12</v>
      </c>
      <c r="CX7" s="25">
        <v>85.49</v>
      </c>
      <c r="CY7" s="25">
        <v>86.29</v>
      </c>
      <c r="CZ7" s="25">
        <v>86.26</v>
      </c>
      <c r="DA7" s="25">
        <v>85.95</v>
      </c>
      <c r="DB7" s="25">
        <v>84.8</v>
      </c>
      <c r="DC7" s="25">
        <v>84.6</v>
      </c>
      <c r="DD7" s="25">
        <v>84.24</v>
      </c>
      <c r="DE7" s="25">
        <v>84.19</v>
      </c>
      <c r="DF7" s="25">
        <v>83.93</v>
      </c>
      <c r="DG7" s="25">
        <v>89.76</v>
      </c>
      <c r="DH7" s="25">
        <v>51.47</v>
      </c>
      <c r="DI7" s="25">
        <v>52.63</v>
      </c>
      <c r="DJ7" s="25">
        <v>51.53</v>
      </c>
      <c r="DK7" s="25">
        <v>52.9</v>
      </c>
      <c r="DL7" s="25">
        <v>54.19</v>
      </c>
      <c r="DM7" s="25">
        <v>47.66</v>
      </c>
      <c r="DN7" s="25">
        <v>48.17</v>
      </c>
      <c r="DO7" s="25">
        <v>48.83</v>
      </c>
      <c r="DP7" s="25">
        <v>49.96</v>
      </c>
      <c r="DQ7" s="25">
        <v>50.82</v>
      </c>
      <c r="DR7" s="25">
        <v>51.51</v>
      </c>
      <c r="DS7" s="25">
        <v>3.63</v>
      </c>
      <c r="DT7" s="25">
        <v>4.08</v>
      </c>
      <c r="DU7" s="25">
        <v>4.09</v>
      </c>
      <c r="DV7" s="25">
        <v>12.71</v>
      </c>
      <c r="DW7" s="25">
        <v>14.4</v>
      </c>
      <c r="DX7" s="25">
        <v>15.1</v>
      </c>
      <c r="DY7" s="25">
        <v>17.12</v>
      </c>
      <c r="DZ7" s="25">
        <v>18.18</v>
      </c>
      <c r="EA7" s="25">
        <v>19.32</v>
      </c>
      <c r="EB7" s="25">
        <v>21.16</v>
      </c>
      <c r="EC7" s="25">
        <v>23.75</v>
      </c>
      <c r="ED7" s="25">
        <v>0.35</v>
      </c>
      <c r="EE7" s="25">
        <v>0.21</v>
      </c>
      <c r="EF7" s="25">
        <v>0.32</v>
      </c>
      <c r="EG7" s="25">
        <v>0.17</v>
      </c>
      <c r="EH7" s="25">
        <v>0.21</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2024-01-26T05:54:52Z</cp:lastPrinted>
  <dcterms:created xsi:type="dcterms:W3CDTF">2023-12-05T01:02:12Z</dcterms:created>
  <dcterms:modified xsi:type="dcterms:W3CDTF">2024-02-27T04:06:20Z</dcterms:modified>
  <cp:category/>
</cp:coreProperties>
</file>