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fs.city.saiki.lg.jp\営業課\3庶務係\02.下水道庶務係一件（45GB以内）\◎003.下水道庶務【新フォルダ】\002.決算関連\R04(2022)\024.漁業集落排水事業\04.経営比較分析\"/>
    </mc:Choice>
  </mc:AlternateContent>
  <xr:revisionPtr revIDLastSave="0" documentId="13_ncr:1_{F1680207-EB72-40D1-A919-A8D2FB13B149}" xr6:coauthVersionLast="36" xr6:coauthVersionMax="36" xr10:uidLastSave="{00000000-0000-0000-0000-000000000000}"/>
  <workbookProtection workbookAlgorithmName="SHA-512" workbookHashValue="r9ljxG9DYlsmTeIbV3Qv5pIuSKZCUm8VKFsCyY/nGkGNzxZKEZZhaxk5LmiHoN73LZOgEWwdoColQhg9gXN7sg==" workbookSaltValue="xlmlwkm7Ugjn/pD1lM+ml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BB8" i="4"/>
  <c r="AT8" i="4"/>
  <c r="W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<sst xmlns="http://schemas.openxmlformats.org/spreadsheetml/2006/main" count="236" uniqueCount="118">
  <si>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</si>
  <si>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</si>
  <si>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</si>
  <si>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</si>
  <si>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</si>
  <si>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</si>
  <si>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</si>
  <si>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</si>
  <si>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</si>
  <si>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</si>
  <si>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</si>
  <si>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</si>
  <si>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</si>
  <si>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</si>
  <si>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</si>
  <si>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</si>
  <si>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</si>
  <si>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</si>
  <si>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</si>
  <si>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</si>
  <si>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</si>
  <si>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</si>
  <si>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</si>
  <si>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</si>
  <si>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</si>
  <si>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</si>
  <si>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</si>
  <si>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</si>
  <si>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</si>
  <si>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</si>
  <si>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</si>
  <si>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</si>
  <si>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</si>
  <si>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</si>
  <si>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</si>
  <si>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</si>
  <si>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</si>
  <si>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</si>
  <si>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</si>
  <si>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</si>
  <si>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</si>
  <si>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</si>
  <si>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</si>
  <si>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</si>
  <si>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</si>
  <si>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</si>
  <si>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</si>
  <si>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</si>
  <si>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</si>
  <si>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</si>
  <si>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</si>
  <si>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</si>
  <si>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</si>
  <si>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</si>
  <si>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</si>
  <si>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</si>
  <si>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</si>
  <si>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</si>
  <si>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</si>
  <si>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</si>
  <si>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</si>
  <si>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</si>
  <si>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</si>
  <si>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</si>
  <si>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</si>
  <si>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</si>
  <si>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</si>
  <si>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</si>
  <si>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</si>
  <si>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</si>
  <si>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</si>
  <si>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</si>
  <si>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</si>
  <si>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</si>
  <si>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</si>
  <si>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</si>
  <si>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</si>
  <si>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</si>
  <si>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</si>
  <si>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</si>
  <si>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</si>
  <si>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</si>
  <si>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</si>
  <si>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</si>
  <si>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</si>
  <si>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</si>
  <si>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</si>
  <si>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</si>
  <si>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</si>
  <si>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</si>
  <si>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</si>
  <si>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</si>
  <si>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</si>
  <si>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</si>
  <si>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</si>
  <si>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</si>
  <si>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</si>
  <si>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</si>
  <si>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</si>
  <si>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</si>
  <si>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</si>
  <si>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</si>
  <si>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</si>
  <si>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</si>
  <si>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</si>
  <si>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</si>
  <si>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</si>
  <si>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</si>
  <si>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</si>
  <si>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</si>
  <si>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</si>
  <si>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</si>
  <si>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</si>
  <si>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</si>
  <si>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</si>
  <si>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</si>
  <si>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</si>
  <si>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漁業集落排水処理施設の大半が市町村合併以前に建設・供用開始されたものであるため、経年劣化等による老朽化が進み、修繕・更新が必要なものが増加してきている。処理施設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4">
      <t>タスウ</t>
    </rPh>
    <rPh sb="86" eb="89">
      <t>コウハンイ</t>
    </rPh>
    <rPh sb="96" eb="98">
      <t>シュウゼン</t>
    </rPh>
    <rPh sb="99" eb="101">
      <t>コウシン</t>
    </rPh>
    <rPh sb="102" eb="103">
      <t>カカ</t>
    </rPh>
    <rPh sb="104" eb="106">
      <t>トウシ</t>
    </rPh>
    <rPh sb="111" eb="113">
      <t>シュウチュウ</t>
    </rPh>
    <rPh sb="119" eb="121">
      <t>ヘイセイ</t>
    </rPh>
    <rPh sb="123" eb="125">
      <t>ネンド</t>
    </rPh>
    <rPh sb="127" eb="130">
      <t>ケイカクテキ</t>
    </rPh>
    <rPh sb="131" eb="133">
      <t>ショリ</t>
    </rPh>
    <rPh sb="133" eb="135">
      <t>シセツ</t>
    </rPh>
    <rPh sb="136" eb="137">
      <t>チョウ</t>
    </rPh>
    <rPh sb="137" eb="140">
      <t>ジュミョウカ</t>
    </rPh>
    <rPh sb="141" eb="142">
      <t>ハカ</t>
    </rPh>
    <rPh sb="146" eb="148">
      <t>ジギョウ</t>
    </rPh>
    <rPh sb="149" eb="15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</si>
</sst>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8D-4024-89AE-6A6DD69912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838D-4024-89AE-6A6DD69912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49.2</c:v>
                </c:pt>
                <c:pt idx="1">
                  <c:v>49.96</c:v>
                </c:pt>
                <c:pt idx="2">
                  <c:v>47.75</c:v>
                </c:pt>
                <c:pt idx="3">
                  <c:v>47.21</c:v>
                </c:pt>
                <c:pt idx="4">
                  <c:v>44.61</c:v>
                </c:pt>
              </c:numCache>
            </c:numRef>
          </c:val>
          <c:extLst>
            <c:ext xmlns:c16="http://schemas.microsoft.com/office/drawing/2014/chart" uri="{C3380CC4-5D6E-409C-BE32-E72D297353CC}">
              <c16:uniqueId val="{00000000-BC5F-4745-995A-A594336D17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BC5F-4745-995A-A594336D17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77.819999999999993</c:v>
                </c:pt>
                <c:pt idx="1">
                  <c:v>78.459999999999994</c:v>
                </c:pt>
                <c:pt idx="2">
                  <c:v>78.55</c:v>
                </c:pt>
                <c:pt idx="3">
                  <c:v>78.459999999999994</c:v>
                </c:pt>
                <c:pt idx="4">
                  <c:v>79.650000000000006</c:v>
                </c:pt>
              </c:numCache>
            </c:numRef>
          </c:val>
          <c:extLst>
            <c:ext xmlns:c16="http://schemas.microsoft.com/office/drawing/2014/chart" uri="{C3380CC4-5D6E-409C-BE32-E72D297353CC}">
              <c16:uniqueId val="{00000000-A8EA-4DF7-BBFC-378427E133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A8EA-4DF7-BBFC-378427E133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99.02</c:v>
                </c:pt>
                <c:pt idx="1">
                  <c:v>98.66</c:v>
                </c:pt>
                <c:pt idx="2">
                  <c:v>98.64</c:v>
                </c:pt>
                <c:pt idx="3">
                  <c:v>99.08</c:v>
                </c:pt>
                <c:pt idx="4">
                  <c:v>99.74</c:v>
                </c:pt>
              </c:numCache>
            </c:numRef>
          </c:val>
          <c:extLst>
            <c:ext xmlns:c16="http://schemas.microsoft.com/office/drawing/2014/chart" uri="{C3380CC4-5D6E-409C-BE32-E72D297353CC}">
              <c16:uniqueId val="{00000000-75E8-4444-B7A7-BC7FA50461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8-4444-B7A7-BC7FA50461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6-437E-AA01-09F03A4337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6-437E-AA01-09F03A4337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E-4667-81C2-AA3C8465B1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E-4667-81C2-AA3C8465B1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2E-402B-A7DF-186DC54A33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2E-402B-A7DF-186DC54A33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3-411F-B306-4E346E0B81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3-411F-B306-4E346E0B81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106.63</c:v>
                </c:pt>
                <c:pt idx="1">
                  <c:v>85.37</c:v>
                </c:pt>
                <c:pt idx="2">
                  <c:v>82.63</c:v>
                </c:pt>
                <c:pt idx="3">
                  <c:v>48.37</c:v>
                </c:pt>
                <c:pt idx="4">
                  <c:v>13.96</c:v>
                </c:pt>
              </c:numCache>
            </c:numRef>
          </c:val>
          <c:extLst>
            <c:ext xmlns:c16="http://schemas.microsoft.com/office/drawing/2014/chart" uri="{C3380CC4-5D6E-409C-BE32-E72D297353CC}">
              <c16:uniqueId val="{00000000-C9A9-47BA-BEB9-7214311548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C9A9-47BA-BEB9-7214311548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38.04</c:v>
                </c:pt>
                <c:pt idx="1">
                  <c:v>35.17</c:v>
                </c:pt>
                <c:pt idx="2">
                  <c:v>35.74</c:v>
                </c:pt>
                <c:pt idx="3">
                  <c:v>38.159999999999997</c:v>
                </c:pt>
                <c:pt idx="4">
                  <c:v>33.729999999999997</c:v>
                </c:pt>
              </c:numCache>
            </c:numRef>
          </c:val>
          <c:extLst>
            <c:ext xmlns:c16="http://schemas.microsoft.com/office/drawing/2014/chart" uri="{C3380CC4-5D6E-409C-BE32-E72D297353CC}">
              <c16:uniqueId val="{00000000-AA6A-41E3-95D7-F619BAEA16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AA6A-41E3-95D7-F619BAEA16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399.17</c:v>
                </c:pt>
                <c:pt idx="1">
                  <c:v>435.36</c:v>
                </c:pt>
                <c:pt idx="2">
                  <c:v>435.03</c:v>
                </c:pt>
                <c:pt idx="3">
                  <c:v>407.93</c:v>
                </c:pt>
                <c:pt idx="4">
                  <c:v>461.46</c:v>
                </c:pt>
              </c:numCache>
            </c:numRef>
          </c:val>
          <c:extLst>
            <c:ext xmlns:c16="http://schemas.microsoft.com/office/drawing/2014/chart" uri="{C3380CC4-5D6E-409C-BE32-E72D297353CC}">
              <c16:uniqueId val="{00000000-6243-4DED-839A-E4F92EA6A8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6243-4DED-839A-E4F92EA6A8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67126</v>
      </c>
      <c r="AM8" s="37"/>
      <c r="AN8" s="37"/>
      <c r="AO8" s="37"/>
      <c r="AP8" s="37"/>
      <c r="AQ8" s="37"/>
      <c r="AR8" s="37"/>
      <c r="AS8" s="37"/>
      <c r="AT8" s="38">
        <f>データ!T6</f>
        <v>903.14</v>
      </c>
      <c r="AU8" s="38"/>
      <c r="AV8" s="38"/>
      <c r="AW8" s="38"/>
      <c r="AX8" s="38"/>
      <c r="AY8" s="38"/>
      <c r="AZ8" s="38"/>
      <c r="BA8" s="38"/>
      <c r="BB8" s="38">
        <f>データ!U6</f>
        <v>74.33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3.8</v>
      </c>
      <c r="Q10" s="38"/>
      <c r="R10" s="38"/>
      <c r="S10" s="38"/>
      <c r="T10" s="38"/>
      <c r="U10" s="38"/>
      <c r="V10" s="38"/>
      <c r="W10" s="38">
        <f>データ!Q6</f>
        <v>86.76</v>
      </c>
      <c r="X10" s="38"/>
      <c r="Y10" s="38"/>
      <c r="Z10" s="38"/>
      <c r="AA10" s="38"/>
      <c r="AB10" s="38"/>
      <c r="AC10" s="38"/>
      <c r="AD10" s="37">
        <f>データ!R6</f>
        <v>2910</v>
      </c>
      <c r="AE10" s="37"/>
      <c r="AF10" s="37"/>
      <c r="AG10" s="37"/>
      <c r="AH10" s="37"/>
      <c r="AI10" s="37"/>
      <c r="AJ10" s="37"/>
      <c r="AK10" s="2"/>
      <c r="AL10" s="37">
        <f>データ!V6</f>
        <v>2531</v>
      </c>
      <c r="AM10" s="37"/>
      <c r="AN10" s="37"/>
      <c r="AO10" s="37"/>
      <c r="AP10" s="37"/>
      <c r="AQ10" s="37"/>
      <c r="AR10" s="37"/>
      <c r="AS10" s="37"/>
      <c r="AT10" s="38">
        <f>データ!W6</f>
        <v>1.72</v>
      </c>
      <c r="AU10" s="38"/>
      <c r="AV10" s="38"/>
      <c r="AW10" s="38"/>
      <c r="AX10" s="38"/>
      <c r="AY10" s="38"/>
      <c r="AZ10" s="38"/>
      <c r="BA10" s="38"/>
      <c r="BB10" s="38">
        <f>データ!X6</f>
        <v>1471.51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a8DpkAlLrpFR3k9uCIzy4jV13eGEQVjlQJ11pv1W1z+NNqEouPYXYt3012q4MIEZp2d1DJGkuinAl6TTtyBm5A==" saltValue="dX+f9xTFIyL+lt4exY/c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3.8</v>
      </c>
      <c r="Q6" s="20">
        <f t="shared" si="3"/>
        <v>86.76</v>
      </c>
      <c r="R6" s="20">
        <f t="shared" si="3"/>
        <v>2910</v>
      </c>
      <c r="S6" s="20">
        <f t="shared" si="3"/>
        <v>67126</v>
      </c>
      <c r="T6" s="20">
        <f t="shared" si="3"/>
        <v>903.14</v>
      </c>
      <c r="U6" s="20">
        <f t="shared" si="3"/>
        <v>74.33</v>
      </c>
      <c r="V6" s="20">
        <f t="shared" si="3"/>
        <v>2531</v>
      </c>
      <c r="W6" s="20">
        <f t="shared" si="3"/>
        <v>1.72</v>
      </c>
      <c r="X6" s="20">
        <f t="shared" si="3"/>
        <v>1471.51</v>
      </c>
      <c r="Y6" s="21">
        <f>IF(Y7="",NA(),Y7)</f>
        <v>99.02</v>
      </c>
      <c r="Z6" s="21">
        <f t="shared" ref="Z6:AH6" si="4">IF(Z7="",NA(),Z7)</f>
        <v>98.66</v>
      </c>
      <c r="AA6" s="21">
        <f t="shared" si="4"/>
        <v>98.64</v>
      </c>
      <c r="AB6" s="21">
        <f t="shared" si="4"/>
        <v>99.08</v>
      </c>
      <c r="AC6" s="21">
        <f t="shared" si="4"/>
        <v>99.74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106.63</v>
      </c>
      <c r="BG6" s="21">
        <f t="shared" ref="BG6:BO6" si="7">IF(BG7="",NA(),BG7)</f>
        <v>85.37</v>
      </c>
      <c r="BH6" s="21">
        <f t="shared" si="7"/>
        <v>82.63</v>
      </c>
      <c r="BI6" s="21">
        <f t="shared" si="7"/>
        <v>48.37</v>
      </c>
      <c r="BJ6" s="21">
        <f t="shared" si="7"/>
        <v>13.96</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38.04</v>
      </c>
      <c r="BR6" s="21">
        <f t="shared" ref="BR6:BZ6" si="8">IF(BR7="",NA(),BR7)</f>
        <v>35.17</v>
      </c>
      <c r="BS6" s="21">
        <f t="shared" si="8"/>
        <v>35.74</v>
      </c>
      <c r="BT6" s="21">
        <f t="shared" si="8"/>
        <v>38.159999999999997</v>
      </c>
      <c r="BU6" s="21">
        <f t="shared" si="8"/>
        <v>33.729999999999997</v>
      </c>
      <c r="BV6" s="21">
        <f t="shared" si="8"/>
        <v>51.07</v>
      </c>
      <c r="BW6" s="21">
        <f t="shared" si="8"/>
        <v>56.93</v>
      </c>
      <c r="BX6" s="21">
        <f t="shared" si="8"/>
        <v>49.44</v>
      </c>
      <c r="BY6" s="21">
        <f t="shared" si="8"/>
        <v>54.39</v>
      </c>
      <c r="BZ6" s="21">
        <f t="shared" si="8"/>
        <v>48.98</v>
      </c>
      <c r="CA6" s="20" t="str">
        <f>IF(CA7="","",IF(CA7="-","【-】","【"&amp;SUBSTITUTE(TEXT(CA7,"#,##0.00"),"-","△")&amp;"】"))</f>
        <v>【41.91】</v>
      </c>
      <c r="CB6" s="21">
        <f>IF(CB7="",NA(),CB7)</f>
        <v>399.17</v>
      </c>
      <c r="CC6" s="21">
        <f t="shared" ref="CC6:CK6" si="9">IF(CC7="",NA(),CC7)</f>
        <v>435.36</v>
      </c>
      <c r="CD6" s="21">
        <f t="shared" si="9"/>
        <v>435.03</v>
      </c>
      <c r="CE6" s="21">
        <f t="shared" si="9"/>
        <v>407.93</v>
      </c>
      <c r="CF6" s="21">
        <f t="shared" si="9"/>
        <v>461.46</v>
      </c>
      <c r="CG6" s="21">
        <f t="shared" si="9"/>
        <v>314.68</v>
      </c>
      <c r="CH6" s="21">
        <f t="shared" si="9"/>
        <v>300.17</v>
      </c>
      <c r="CI6" s="21">
        <f t="shared" si="9"/>
        <v>343.49</v>
      </c>
      <c r="CJ6" s="21">
        <f t="shared" si="9"/>
        <v>318.06</v>
      </c>
      <c r="CK6" s="21">
        <f t="shared" si="9"/>
        <v>362.51</v>
      </c>
      <c r="CL6" s="20" t="str">
        <f>IF(CL7="","",IF(CL7="-","【-】","【"&amp;SUBSTITUTE(TEXT(CL7,"#,##0.00"),"-","△")&amp;"】"))</f>
        <v>【420.17】</v>
      </c>
      <c r="CM6" s="21">
        <f>IF(CM7="",NA(),CM7)</f>
        <v>49.2</v>
      </c>
      <c r="CN6" s="21">
        <f t="shared" ref="CN6:CV6" si="10">IF(CN7="",NA(),CN7)</f>
        <v>49.96</v>
      </c>
      <c r="CO6" s="21">
        <f t="shared" si="10"/>
        <v>47.75</v>
      </c>
      <c r="CP6" s="21">
        <f t="shared" si="10"/>
        <v>47.21</v>
      </c>
      <c r="CQ6" s="21">
        <f t="shared" si="10"/>
        <v>44.61</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77.819999999999993</v>
      </c>
      <c r="CY6" s="21">
        <f t="shared" ref="CY6:DG6" si="11">IF(CY7="",NA(),CY7)</f>
        <v>78.459999999999994</v>
      </c>
      <c r="CZ6" s="21">
        <f t="shared" si="11"/>
        <v>78.55</v>
      </c>
      <c r="DA6" s="21">
        <f t="shared" si="11"/>
        <v>78.459999999999994</v>
      </c>
      <c r="DB6" s="21">
        <f t="shared" si="11"/>
        <v>79.650000000000006</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442054</v>
      </c>
      <c r="D7" s="23">
        <v>47</v>
      </c>
      <c r="E7" s="23">
        <v>17</v>
      </c>
      <c r="F7" s="23">
        <v>6</v>
      </c>
      <c r="G7" s="23">
        <v>0</v>
      </c>
      <c r="H7" s="23" t="s">
        <v>97</v>
      </c>
      <c r="I7" s="23" t="s">
        <v>98</v>
      </c>
      <c r="J7" s="23" t="s">
        <v>99</v>
      </c>
      <c r="K7" s="23" t="s">
        <v>100</v>
      </c>
      <c r="L7" s="23" t="s">
        <v>101</v>
      </c>
      <c r="M7" s="23" t="s">
        <v>102</v>
      </c>
      <c r="N7" s="24" t="s">
        <v>103</v>
      </c>
      <c r="O7" s="24" t="s">
        <v>104</v>
      </c>
      <c r="P7" s="24">
        <v>3.8</v>
      </c>
      <c r="Q7" s="24">
        <v>86.76</v>
      </c>
      <c r="R7" s="24">
        <v>2910</v>
      </c>
      <c r="S7" s="24">
        <v>67126</v>
      </c>
      <c r="T7" s="24">
        <v>903.14</v>
      </c>
      <c r="U7" s="24">
        <v>74.33</v>
      </c>
      <c r="V7" s="24">
        <v>2531</v>
      </c>
      <c r="W7" s="24">
        <v>1.72</v>
      </c>
      <c r="X7" s="24">
        <v>1471.51</v>
      </c>
      <c r="Y7" s="24">
        <v>99.02</v>
      </c>
      <c r="Z7" s="24">
        <v>98.66</v>
      </c>
      <c r="AA7" s="24">
        <v>98.64</v>
      </c>
      <c r="AB7" s="24">
        <v>99.08</v>
      </c>
      <c r="AC7" s="24">
        <v>99.74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106.63</v>
      </c>
      <c r="BG7" s="24">
        <v>85.37</v>
      </c>
      <c r="BH7" s="24">
        <v>82.63</v>
      </c>
      <c r="BI7" s="24">
        <v>48.37</v>
      </c>
      <c r="BJ7" s="24">
        <v>13.96</v>
      </c>
      <c r="BK7" s="24">
        <v>512.88</v>
      </c>
      <c r="BL7" s="24">
        <v>641.42999999999995</v>
      </c>
      <c r="BM7" s="24">
        <v>807.81</v>
      </c>
      <c r="BN7" s="24">
        <v>733.23</v>
      </c>
      <c r="BO7" s="24">
        <v>607.88</v>
      </c>
      <c r="BP7" s="24">
        <v>1078.44</v>
      </c>
      <c r="BQ7" s="24">
        <v>38.04</v>
      </c>
      <c r="BR7" s="24">
        <v>35.17</v>
      </c>
      <c r="BS7" s="24">
        <v>35.74</v>
      </c>
      <c r="BT7" s="24">
        <v>38.159999999999997</v>
      </c>
      <c r="BU7" s="24">
        <v>33.729999999999997</v>
      </c>
      <c r="BV7" s="24">
        <v>51.07</v>
      </c>
      <c r="BW7" s="24">
        <v>56.93</v>
      </c>
      <c r="BX7" s="24">
        <v>49.44</v>
      </c>
      <c r="BY7" s="24">
        <v>54.39</v>
      </c>
      <c r="BZ7" s="24">
        <v>48.98</v>
      </c>
      <c r="CA7" s="24">
        <v>41.91</v>
      </c>
      <c r="CB7" s="24">
        <v>399.17</v>
      </c>
      <c r="CC7" s="24">
        <v>435.36</v>
      </c>
      <c r="CD7" s="24">
        <v>435.03</v>
      </c>
      <c r="CE7" s="24">
        <v>407.93</v>
      </c>
      <c r="CF7" s="24">
        <v>461.46</v>
      </c>
      <c r="CG7" s="24">
        <v>314.68</v>
      </c>
      <c r="CH7" s="24">
        <v>300.17</v>
      </c>
      <c r="CI7" s="24">
        <v>343.49</v>
      </c>
      <c r="CJ7" s="24">
        <v>318.06</v>
      </c>
      <c r="CK7" s="24">
        <v>362.51</v>
      </c>
      <c r="CL7" s="24">
        <v>420.17</v>
      </c>
      <c r="CM7" s="24">
        <v>49.2</v>
      </c>
      <c r="CN7" s="24">
        <v>49.96</v>
      </c>
      <c r="CO7" s="24">
        <v>47.75</v>
      </c>
      <c r="CP7" s="24">
        <v>47.21</v>
      </c>
      <c r="CQ7" s="24">
        <v>44.61</v>
      </c>
      <c r="CR7" s="24">
        <v>40.83</v>
      </c>
      <c r="CS7" s="24">
        <v>39.130000000000003</v>
      </c>
      <c r="CT7" s="24">
        <v>40.29</v>
      </c>
      <c r="CU7" s="24">
        <v>40.11</v>
      </c>
      <c r="CV7" s="24">
        <v>37.67</v>
      </c>
      <c r="CW7" s="24">
        <v>29.92</v>
      </c>
      <c r="CX7" s="24">
        <v>77.819999999999993</v>
      </c>
      <c r="CY7" s="24">
        <v>78.459999999999994</v>
      </c>
      <c r="CZ7" s="24">
        <v>78.55</v>
      </c>
      <c r="DA7" s="24">
        <v>78.459999999999994</v>
      </c>
      <c r="DB7" s="24">
        <v>79.650000000000006</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 達也</cp:lastModifiedBy>
  <cp:lastPrinted>2024-02-20T07:12:49Z</cp:lastPrinted>
  <dcterms:created xsi:type="dcterms:W3CDTF">2023-12-12T02:58:12Z</dcterms:created>
  <dcterms:modified xsi:type="dcterms:W3CDTF">2024-02-20T07:33:53Z</dcterms:modified>
  <cp:category/>
</cp:coreProperties>
</file>