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2269\市町村振興課共有\財政班\財政担当R5年度\決算統計\02公営企業会計\12_経営比較分析表\03 公営企業に係る経営比較分析表（令和４年度決算）の分析等\06 ＨＰ掲載用\05 佐伯市\"/>
    </mc:Choice>
  </mc:AlternateContent>
  <workbookProtection workbookAlgorithmName="SHA-512" workbookHashValue="fto6TPwzOkzZwVTJkJhNBF83AWr2m2OZYTPTjw2UXdf5Uuc/LBdP744MbU99MxNvts1evu/Tak+h7FXX50gd+g==" workbookSaltValue="Po5QeHNYqQxu5snLLfBtmQ==" workbookSpinCount="100000" lockStructure="1"/>
  <bookViews>
    <workbookView xWindow="0" yWindow="0" windowWidth="23040" windowHeight="897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W10" i="4" s="1"/>
  <c r="P6" i="5"/>
  <c r="P10" i="4" s="1"/>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H85" i="4"/>
  <c r="G85" i="4"/>
  <c r="E85" i="4"/>
  <c r="BB10" i="4"/>
  <c r="AT10" i="4"/>
  <c r="AD10" i="4"/>
  <c r="BB8" i="4"/>
  <c r="AT8" i="4"/>
  <c r="AL8" i="4"/>
  <c r="AD8" i="4"/>
  <c r="W8" i="4"/>
  <c r="P8" i="4"/>
  <c r="B8" i="4"/>
  <c r="B6" i="4"/>
</calcChain>
</file>

<file path=xl/sharedStrings.xml><?xml version="1.0" encoding="utf-8"?>
<sst xmlns="http://schemas.openxmlformats.org/spreadsheetml/2006/main" count="231" uniqueCount="118">
  <si>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</si>
  <si>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</si>
  <si>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</si>
  <si>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</si>
  <si>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</si>
  <si>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</si>
  <si>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</si>
  <si>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</si>
  <si>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</si>
  <si>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</si>
  <si>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</si>
  <si>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</si>
  <si>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</si>
  <si>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</si>
  <si>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</si>
  <si>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</si>
  <si>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</si>
  <si>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</si>
  <si>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</si>
  <si>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</si>
  <si>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</si>
  <si>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</si>
  <si>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</si>
  <si>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</si>
  <si>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</si>
  <si>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</si>
  <si>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</si>
  <si>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</si>
  <si>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</si>
  <si>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</si>
  <si>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</si>
  <si>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</si>
  <si>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</si>
  <si>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</si>
  <si>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</si>
  <si>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</si>
  <si>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</si>
  <si>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</si>
  <si>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</si>
  <si>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</si>
  <si>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</si>
  <si>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</si>
  <si>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</si>
  <si>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</si>
  <si>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</si>
  <si>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</si>
  <si>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</si>
  <si>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</si>
  <si>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</si>
  <si>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</si>
  <si>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</si>
  <si>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</si>
  <si>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</si>
  <si>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</si>
  <si>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</si>
  <si>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</si>
  <si>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</si>
  <si>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</si>
  <si>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</si>
  <si>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</si>
  <si>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</si>
  <si>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</si>
  <si>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</si>
  <si>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</si>
  <si>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</si>
  <si>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</si>
  <si>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</si>
  <si>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</si>
  <si>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</si>
  <si>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</si>
  <si>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</si>
  <si>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</si>
  <si>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</si>
  <si>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</si>
  <si>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</si>
  <si>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</si>
  <si>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</si>
  <si>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</si>
  <si>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</si>
  <si>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</si>
  <si>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</si>
  <si>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</si>
  <si>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</si>
  <si>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</si>
  <si>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</si>
  <si>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</si>
  <si>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</si>
  <si>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</si>
  <si>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</si>
  <si>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</si>
  <si>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</si>
  <si>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</si>
  <si>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</si>
  <si>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</si>
  <si>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</si>
  <si>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</si>
  <si>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</si>
  <si>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</si>
  <si>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</si>
  <si>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</si>
  <si>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</si>
  <si>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</si>
  <si>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</si>
  <si>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</si>
  <si>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</si>
  <si>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</si>
  <si>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</si>
  <si>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</si>
  <si>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</si>
  <si>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</si>
  <si>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</si>
  <si>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</si>
  <si>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</si>
  <si>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</si>
  <si>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</si>
  <si>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①『経常収支比率』…経常費用が経常収益でどの程度賄えているかを示す指標。概ね良好である。
②『累積欠損金比率』…営業収益に対する累積欠損金の状況を示す指標。過去5年間においていずれも累積欠損金が生じており、経営の健全性に課題がある。この累積欠損金は、供用開始直後の昭和62年度から平成6年度までの間に発生したものであり、現時点においてもその解消に至っていない。
③『流動比率』…流動負債に対する流動資産の割合で短期債務に対する支払能力を示す指標。類似団体平均を上回っており、概ね良好である。
④『企業債残高対事業規模比率』…料金収入に対する企業債残高の割合であり、企業債残高の規模を示す指標。類似団体平均を下回っており、概ね適正な値である。
⑤『経費回収率』…使用料で回収すべき経費を、どの程度使用料で賄えているかを示す指標。100％を下回っているが、類似団体平均を上回っており、概ね良好である。
⑥『汚水処理原価』…有収水量1㎥当たりの汚水処理に要した費用で、汚水処理に係るコストを示す指標。類似団体平均を下回っており、概ね適正な値である。
⑦『施設利用率』…施設の対応可能能力に対する処理水量の割合で、施設の利用状況を判断する指標。類似団体平均を下回っているが、概ね適正な値である。
⑧『水洗化率』…処理区域内人口のうち、実際に水洗便所を設置して汚水処理している割合を示す指標。類似団体平均を下回っており、今後も健全な財政運営に向け、未接続世帯への普及促進活動を積極的に行う必要がある。</t>
    <rPh sb="525" eb="527">
      <t>シタマワ</t>
    </rPh>
    <phoneticPr fontId="4"/>
  </si>
  <si>
    <t>『老朽化の状況』については、概ね良好と判断されるが、『経営の健全性・効率性』については次の2点が主な課題と判断される。
①累積欠損金があり、その比率が令和4年度において176.87％となっていること。
②水洗化率が、令和4年度において77.80％となっており、100％を下回っていること。
　以上のことから、今後は、整備中の面整備の早期促進による水洗化率の向上、維持管理費、支払利息等の費用の削減、使用料の改定等による収益性の向上を図ること含め、経営戦略の見直しを行い、運営の健全性を確保する必要がある。</t>
    <rPh sb="220" eb="221">
      <t>フク</t>
    </rPh>
    <rPh sb="223" eb="227">
      <t>ケイエイセンリャク</t>
    </rPh>
    <rPh sb="228" eb="230">
      <t>ミナオ</t>
    </rPh>
    <rPh sb="232" eb="233">
      <t>オコナ</t>
    </rPh>
    <phoneticPr fontId="4"/>
  </si>
  <si>
    <t>①『有形固定資産減価償却率』…有形固定資産のうち償却対象資産の減価償却がどの程度進んでいるかを示す指標。類似団体平均を上回っているが、全国平均とほぼ同様の数値となっており、概ね良好と判断される。
②『管渠老朽化率』…法定耐用年数を超えた管渠延長の割合を示す指標。法定耐用年数を超えた管渠を保有していないことから、現時点においては適正な値となっている。
③『管渠改善率』…当該年度に更新した管渠延長の割合を示す指標。年次計画にて実施しており例年同様の値となっている。※訂正：R3 0.44％→0.08％</t>
    <rPh sb="219" eb="221">
      <t>レイネン</t>
    </rPh>
    <rPh sb="221" eb="223">
      <t>ドウヨウ</t>
    </rPh>
    <rPh sb="224" eb="225">
      <t>アタイ</t>
    </rPh>
    <rPh sb="233" eb="235">
      <t>テイセイ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</si>
</sst>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0.15</c:v>
                </c:pt>
                <c:pt idx="1">
                  <c:v>0.11</c:v>
                </c:pt>
                <c:pt idx="2">
                  <c:v>0.06</c:v>
                </c:pt>
                <c:pt idx="3">
                  <c:v>0.44</c:v>
                </c:pt>
                <c:pt idx="4">
                  <c:v>0.06</c:v>
                </c:pt>
              </c:numCache>
            </c:numRef>
          </c:val>
          <c:extLst>
            <c:ext xmlns:c16="http://schemas.microsoft.com/office/drawing/2014/chart" uri="{C3380CC4-5D6E-409C-BE32-E72D297353CC}">
              <c16:uniqueId val="{00000000-A4AE-41C1-A42C-35DC1B30E35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0.17</c:v>
                </c:pt>
                <c:pt idx="2">
                  <c:v>0.15</c:v>
                </c:pt>
                <c:pt idx="3">
                  <c:v>0.15</c:v>
                </c:pt>
                <c:pt idx="4">
                  <c:v>0.12</c:v>
                </c:pt>
              </c:numCache>
            </c:numRef>
          </c:val>
          <c:smooth val="0"/>
          <c:extLst>
            <c:ext xmlns:c16="http://schemas.microsoft.com/office/drawing/2014/chart" uri="{C3380CC4-5D6E-409C-BE32-E72D297353CC}">
              <c16:uniqueId val="{00000001-A4AE-41C1-A42C-35DC1B30E35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60.06</c:v>
                </c:pt>
                <c:pt idx="1">
                  <c:v>56.76</c:v>
                </c:pt>
                <c:pt idx="2">
                  <c:v>51.33</c:v>
                </c:pt>
                <c:pt idx="3">
                  <c:v>54.44</c:v>
                </c:pt>
                <c:pt idx="4">
                  <c:v>47.66</c:v>
                </c:pt>
              </c:numCache>
            </c:numRef>
          </c:val>
          <c:extLst>
            <c:ext xmlns:c16="http://schemas.microsoft.com/office/drawing/2014/chart" uri="{C3380CC4-5D6E-409C-BE32-E72D297353CC}">
              <c16:uniqueId val="{00000000-31B9-49C9-8586-412CA55A4FB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c:v>
                </c:pt>
                <c:pt idx="1">
                  <c:v>57.42</c:v>
                </c:pt>
                <c:pt idx="2">
                  <c:v>56.72</c:v>
                </c:pt>
                <c:pt idx="3">
                  <c:v>56.43</c:v>
                </c:pt>
                <c:pt idx="4">
                  <c:v>55.82</c:v>
                </c:pt>
              </c:numCache>
            </c:numRef>
          </c:val>
          <c:smooth val="0"/>
          <c:extLst>
            <c:ext xmlns:c16="http://schemas.microsoft.com/office/drawing/2014/chart" uri="{C3380CC4-5D6E-409C-BE32-E72D297353CC}">
              <c16:uniqueId val="{00000001-31B9-49C9-8586-412CA55A4FB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77.83</c:v>
                </c:pt>
                <c:pt idx="1">
                  <c:v>78.040000000000006</c:v>
                </c:pt>
                <c:pt idx="2">
                  <c:v>78.819999999999993</c:v>
                </c:pt>
                <c:pt idx="3">
                  <c:v>78.760000000000005</c:v>
                </c:pt>
                <c:pt idx="4">
                  <c:v>77.8</c:v>
                </c:pt>
              </c:numCache>
            </c:numRef>
          </c:val>
          <c:extLst>
            <c:ext xmlns:c16="http://schemas.microsoft.com/office/drawing/2014/chart" uri="{C3380CC4-5D6E-409C-BE32-E72D297353CC}">
              <c16:uniqueId val="{00000000-2009-47D5-87C2-BE58A7D6E77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89.79</c:v>
                </c:pt>
                <c:pt idx="1">
                  <c:v>90.42</c:v>
                </c:pt>
                <c:pt idx="2">
                  <c:v>90.72</c:v>
                </c:pt>
                <c:pt idx="3">
                  <c:v>91.07</c:v>
                </c:pt>
                <c:pt idx="4">
                  <c:v>90.67</c:v>
                </c:pt>
              </c:numCache>
            </c:numRef>
          </c:val>
          <c:smooth val="0"/>
          <c:extLst>
            <c:ext xmlns:c16="http://schemas.microsoft.com/office/drawing/2014/chart" uri="{C3380CC4-5D6E-409C-BE32-E72D297353CC}">
              <c16:uniqueId val="{00000001-2009-47D5-87C2-BE58A7D6E77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96.62</c:v>
                </c:pt>
                <c:pt idx="1">
                  <c:v>96.16</c:v>
                </c:pt>
                <c:pt idx="2">
                  <c:v>99.99</c:v>
                </c:pt>
                <c:pt idx="3">
                  <c:v>100.01</c:v>
                </c:pt>
                <c:pt idx="4">
                  <c:v>100.01</c:v>
                </c:pt>
              </c:numCache>
            </c:numRef>
          </c:val>
          <c:extLst>
            <c:ext xmlns:c16="http://schemas.microsoft.com/office/drawing/2014/chart" uri="{C3380CC4-5D6E-409C-BE32-E72D297353CC}">
              <c16:uniqueId val="{00000000-2ECF-4871-8149-9355E7C9450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105.06</c:v>
                </c:pt>
                <c:pt idx="1">
                  <c:v>106.81</c:v>
                </c:pt>
                <c:pt idx="2">
                  <c:v>106.5</c:v>
                </c:pt>
                <c:pt idx="3">
                  <c:v>106.22</c:v>
                </c:pt>
                <c:pt idx="4">
                  <c:v>107.01</c:v>
                </c:pt>
              </c:numCache>
            </c:numRef>
          </c:val>
          <c:smooth val="0"/>
          <c:extLst>
            <c:ext xmlns:c16="http://schemas.microsoft.com/office/drawing/2014/chart" uri="{C3380CC4-5D6E-409C-BE32-E72D297353CC}">
              <c16:uniqueId val="{00000001-2ECF-4871-8149-9355E7C9450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38.659999999999997</c:v>
                </c:pt>
                <c:pt idx="1">
                  <c:v>38.51</c:v>
                </c:pt>
                <c:pt idx="2">
                  <c:v>39.049999999999997</c:v>
                </c:pt>
                <c:pt idx="3">
                  <c:v>40.19</c:v>
                </c:pt>
                <c:pt idx="4">
                  <c:v>41.63</c:v>
                </c:pt>
              </c:numCache>
            </c:numRef>
          </c:val>
          <c:extLst>
            <c:ext xmlns:c16="http://schemas.microsoft.com/office/drawing/2014/chart" uri="{C3380CC4-5D6E-409C-BE32-E72D297353CC}">
              <c16:uniqueId val="{00000000-6581-478B-A8C7-81D6EEF3643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30.6</c:v>
                </c:pt>
                <c:pt idx="1">
                  <c:v>29.23</c:v>
                </c:pt>
                <c:pt idx="2">
                  <c:v>20.78</c:v>
                </c:pt>
                <c:pt idx="3">
                  <c:v>23.54</c:v>
                </c:pt>
                <c:pt idx="4">
                  <c:v>25.86</c:v>
                </c:pt>
              </c:numCache>
            </c:numRef>
          </c:val>
          <c:smooth val="0"/>
          <c:extLst>
            <c:ext xmlns:c16="http://schemas.microsoft.com/office/drawing/2014/chart" uri="{C3380CC4-5D6E-409C-BE32-E72D297353CC}">
              <c16:uniqueId val="{00000001-6581-478B-A8C7-81D6EEF3643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58-48BF-8E19-314C6728DEF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1.83</c:v>
                </c:pt>
                <c:pt idx="1">
                  <c:v>1.37</c:v>
                </c:pt>
                <c:pt idx="2">
                  <c:v>1.34</c:v>
                </c:pt>
                <c:pt idx="3">
                  <c:v>1.5</c:v>
                </c:pt>
                <c:pt idx="4">
                  <c:v>1.4</c:v>
                </c:pt>
              </c:numCache>
            </c:numRef>
          </c:val>
          <c:smooth val="0"/>
          <c:extLst>
            <c:ext xmlns:c16="http://schemas.microsoft.com/office/drawing/2014/chart" uri="{C3380CC4-5D6E-409C-BE32-E72D297353CC}">
              <c16:uniqueId val="{00000001-AD58-48BF-8E19-314C6728DEF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184.31</c:v>
                </c:pt>
                <c:pt idx="1">
                  <c:v>182.05</c:v>
                </c:pt>
                <c:pt idx="2">
                  <c:v>177.22</c:v>
                </c:pt>
                <c:pt idx="3">
                  <c:v>177.68</c:v>
                </c:pt>
                <c:pt idx="4">
                  <c:v>176.87</c:v>
                </c:pt>
              </c:numCache>
            </c:numRef>
          </c:val>
          <c:extLst>
            <c:ext xmlns:c16="http://schemas.microsoft.com/office/drawing/2014/chart" uri="{C3380CC4-5D6E-409C-BE32-E72D297353CC}">
              <c16:uniqueId val="{00000000-9656-474F-A500-79F5A797C67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41.56</c:v>
                </c:pt>
                <c:pt idx="1">
                  <c:v>34.4</c:v>
                </c:pt>
                <c:pt idx="2">
                  <c:v>18.36</c:v>
                </c:pt>
                <c:pt idx="3">
                  <c:v>18.010000000000002</c:v>
                </c:pt>
                <c:pt idx="4">
                  <c:v>23.86</c:v>
                </c:pt>
              </c:numCache>
            </c:numRef>
          </c:val>
          <c:smooth val="0"/>
          <c:extLst>
            <c:ext xmlns:c16="http://schemas.microsoft.com/office/drawing/2014/chart" uri="{C3380CC4-5D6E-409C-BE32-E72D297353CC}">
              <c16:uniqueId val="{00000001-9656-474F-A500-79F5A797C67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104.38</c:v>
                </c:pt>
                <c:pt idx="1">
                  <c:v>105.32</c:v>
                </c:pt>
                <c:pt idx="2">
                  <c:v>109.06</c:v>
                </c:pt>
                <c:pt idx="3">
                  <c:v>103.38</c:v>
                </c:pt>
                <c:pt idx="4">
                  <c:v>104.05</c:v>
                </c:pt>
              </c:numCache>
            </c:numRef>
          </c:val>
          <c:extLst>
            <c:ext xmlns:c16="http://schemas.microsoft.com/office/drawing/2014/chart" uri="{C3380CC4-5D6E-409C-BE32-E72D297353CC}">
              <c16:uniqueId val="{00000000-848C-4B0E-B82E-7AFDC15B820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80.81</c:v>
                </c:pt>
                <c:pt idx="1">
                  <c:v>68.17</c:v>
                </c:pt>
                <c:pt idx="2">
                  <c:v>55.6</c:v>
                </c:pt>
                <c:pt idx="3">
                  <c:v>59.4</c:v>
                </c:pt>
                <c:pt idx="4">
                  <c:v>68.27</c:v>
                </c:pt>
              </c:numCache>
            </c:numRef>
          </c:val>
          <c:smooth val="0"/>
          <c:extLst>
            <c:ext xmlns:c16="http://schemas.microsoft.com/office/drawing/2014/chart" uri="{C3380CC4-5D6E-409C-BE32-E72D297353CC}">
              <c16:uniqueId val="{00000001-848C-4B0E-B82E-7AFDC15B820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710.63</c:v>
                </c:pt>
                <c:pt idx="1">
                  <c:v>734.76</c:v>
                </c:pt>
                <c:pt idx="2">
                  <c:v>573.1</c:v>
                </c:pt>
                <c:pt idx="3">
                  <c:v>576.99</c:v>
                </c:pt>
                <c:pt idx="4">
                  <c:v>552.05999999999995</c:v>
                </c:pt>
              </c:numCache>
            </c:numRef>
          </c:val>
          <c:extLst>
            <c:ext xmlns:c16="http://schemas.microsoft.com/office/drawing/2014/chart" uri="{C3380CC4-5D6E-409C-BE32-E72D297353CC}">
              <c16:uniqueId val="{00000000-3666-4C66-9A36-C4CFC16BB6D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768.62</c:v>
                </c:pt>
                <c:pt idx="1">
                  <c:v>789.44</c:v>
                </c:pt>
                <c:pt idx="2">
                  <c:v>789.08</c:v>
                </c:pt>
                <c:pt idx="3">
                  <c:v>747.84</c:v>
                </c:pt>
                <c:pt idx="4">
                  <c:v>804.98</c:v>
                </c:pt>
              </c:numCache>
            </c:numRef>
          </c:val>
          <c:smooth val="0"/>
          <c:extLst>
            <c:ext xmlns:c16="http://schemas.microsoft.com/office/drawing/2014/chart" uri="{C3380CC4-5D6E-409C-BE32-E72D297353CC}">
              <c16:uniqueId val="{00000001-3666-4C66-9A36-C4CFC16BB6D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89.02</c:v>
                </c:pt>
                <c:pt idx="1">
                  <c:v>89.4</c:v>
                </c:pt>
                <c:pt idx="2">
                  <c:v>98.6</c:v>
                </c:pt>
                <c:pt idx="3">
                  <c:v>97.6</c:v>
                </c:pt>
                <c:pt idx="4">
                  <c:v>99.61</c:v>
                </c:pt>
              </c:numCache>
            </c:numRef>
          </c:val>
          <c:extLst>
            <c:ext xmlns:c16="http://schemas.microsoft.com/office/drawing/2014/chart" uri="{C3380CC4-5D6E-409C-BE32-E72D297353CC}">
              <c16:uniqueId val="{00000000-C4A7-4E38-A322-94C6ECDDAF0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88.06</c:v>
                </c:pt>
                <c:pt idx="1">
                  <c:v>87.29</c:v>
                </c:pt>
                <c:pt idx="2">
                  <c:v>88.25</c:v>
                </c:pt>
                <c:pt idx="3">
                  <c:v>90.17</c:v>
                </c:pt>
                <c:pt idx="4">
                  <c:v>88.71</c:v>
                </c:pt>
              </c:numCache>
            </c:numRef>
          </c:val>
          <c:smooth val="0"/>
          <c:extLst>
            <c:ext xmlns:c16="http://schemas.microsoft.com/office/drawing/2014/chart" uri="{C3380CC4-5D6E-409C-BE32-E72D297353CC}">
              <c16:uniqueId val="{00000001-C4A7-4E38-A322-94C6ECDDAF0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165.1</c:v>
                </c:pt>
                <c:pt idx="1">
                  <c:v>164.41</c:v>
                </c:pt>
                <c:pt idx="2">
                  <c:v>148.44999999999999</c:v>
                </c:pt>
                <c:pt idx="3">
                  <c:v>150.09</c:v>
                </c:pt>
                <c:pt idx="4">
                  <c:v>147.55000000000001</c:v>
                </c:pt>
              </c:numCache>
            </c:numRef>
          </c:val>
          <c:extLst>
            <c:ext xmlns:c16="http://schemas.microsoft.com/office/drawing/2014/chart" uri="{C3380CC4-5D6E-409C-BE32-E72D297353CC}">
              <c16:uniqueId val="{00000000-09B2-4308-ADE9-4593D228BD2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179.32</c:v>
                </c:pt>
                <c:pt idx="1">
                  <c:v>176.67</c:v>
                </c:pt>
                <c:pt idx="2">
                  <c:v>176.37</c:v>
                </c:pt>
                <c:pt idx="3">
                  <c:v>173.17</c:v>
                </c:pt>
                <c:pt idx="4">
                  <c:v>174.8</c:v>
                </c:pt>
              </c:numCache>
            </c:numRef>
          </c:val>
          <c:smooth val="0"/>
          <c:extLst>
            <c:ext xmlns:c16="http://schemas.microsoft.com/office/drawing/2014/chart" uri="{C3380CC4-5D6E-409C-BE32-E72D297353CC}">
              <c16:uniqueId val="{00000001-09B2-4308-ADE9-4593D228BD2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大分県　佐伯市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Cc1</v>
      </c>
      <c r="X8" s="40"/>
      <c r="Y8" s="40"/>
      <c r="Z8" s="40"/>
      <c r="AA8" s="40"/>
      <c r="AB8" s="40"/>
      <c r="AC8" s="40"/>
      <c r="AD8" s="41" t="str">
        <f>データ!$M$6</f>
        <v>非設置</v>
      </c>
      <c r="AE8" s="41"/>
      <c r="AF8" s="41"/>
      <c r="AG8" s="41"/>
      <c r="AH8" s="41"/>
      <c r="AI8" s="41"/>
      <c r="AJ8" s="41"/>
      <c r="AK8" s="3"/>
      <c r="AL8" s="42">
        <f>データ!S6</f>
        <v>67126</v>
      </c>
      <c r="AM8" s="42"/>
      <c r="AN8" s="42"/>
      <c r="AO8" s="42"/>
      <c r="AP8" s="42"/>
      <c r="AQ8" s="42"/>
      <c r="AR8" s="42"/>
      <c r="AS8" s="42"/>
      <c r="AT8" s="35">
        <f>データ!T6</f>
        <v>903.14</v>
      </c>
      <c r="AU8" s="35"/>
      <c r="AV8" s="35"/>
      <c r="AW8" s="35"/>
      <c r="AX8" s="35"/>
      <c r="AY8" s="35"/>
      <c r="AZ8" s="35"/>
      <c r="BA8" s="35"/>
      <c r="BB8" s="35">
        <f>データ!U6</f>
        <v>74.33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72.67</v>
      </c>
      <c r="J10" s="35"/>
      <c r="K10" s="35"/>
      <c r="L10" s="35"/>
      <c r="M10" s="35"/>
      <c r="N10" s="35"/>
      <c r="O10" s="35"/>
      <c r="P10" s="35">
        <f>データ!P6</f>
        <v>29.31</v>
      </c>
      <c r="Q10" s="35"/>
      <c r="R10" s="35"/>
      <c r="S10" s="35"/>
      <c r="T10" s="35"/>
      <c r="U10" s="35"/>
      <c r="V10" s="35"/>
      <c r="W10" s="35">
        <f>データ!Q6</f>
        <v>51.46</v>
      </c>
      <c r="X10" s="35"/>
      <c r="Y10" s="35"/>
      <c r="Z10" s="35"/>
      <c r="AA10" s="35"/>
      <c r="AB10" s="35"/>
      <c r="AC10" s="35"/>
      <c r="AD10" s="42">
        <f>データ!R6</f>
        <v>2910</v>
      </c>
      <c r="AE10" s="42"/>
      <c r="AF10" s="42"/>
      <c r="AG10" s="42"/>
      <c r="AH10" s="42"/>
      <c r="AI10" s="42"/>
      <c r="AJ10" s="42"/>
      <c r="AK10" s="2"/>
      <c r="AL10" s="42">
        <f>データ!V6</f>
        <v>19512</v>
      </c>
      <c r="AM10" s="42"/>
      <c r="AN10" s="42"/>
      <c r="AO10" s="42"/>
      <c r="AP10" s="42"/>
      <c r="AQ10" s="42"/>
      <c r="AR10" s="42"/>
      <c r="AS10" s="42"/>
      <c r="AT10" s="35">
        <f>データ!W6</f>
        <v>4.33</v>
      </c>
      <c r="AU10" s="35"/>
      <c r="AV10" s="35"/>
      <c r="AW10" s="35"/>
      <c r="AX10" s="35"/>
      <c r="AY10" s="35"/>
      <c r="AZ10" s="35"/>
      <c r="BA10" s="35"/>
      <c r="BB10" s="35">
        <f>データ!X6</f>
        <v>4506.24</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0" t="s">
        <v>117</v>
      </c>
      <c r="BM47" s="81"/>
      <c r="BN47" s="81"/>
      <c r="BO47" s="81"/>
      <c r="BP47" s="81"/>
      <c r="BQ47" s="81"/>
      <c r="BR47" s="81"/>
      <c r="BS47" s="81"/>
      <c r="BT47" s="81"/>
      <c r="BU47" s="81"/>
      <c r="BV47" s="81"/>
      <c r="BW47" s="81"/>
      <c r="BX47" s="81"/>
      <c r="BY47" s="81"/>
      <c r="BZ47" s="8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0"/>
      <c r="BM48" s="81"/>
      <c r="BN48" s="81"/>
      <c r="BO48" s="81"/>
      <c r="BP48" s="81"/>
      <c r="BQ48" s="81"/>
      <c r="BR48" s="81"/>
      <c r="BS48" s="81"/>
      <c r="BT48" s="81"/>
      <c r="BU48" s="81"/>
      <c r="BV48" s="81"/>
      <c r="BW48" s="81"/>
      <c r="BX48" s="81"/>
      <c r="BY48" s="81"/>
      <c r="BZ48" s="8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0"/>
      <c r="BM49" s="81"/>
      <c r="BN49" s="81"/>
      <c r="BO49" s="81"/>
      <c r="BP49" s="81"/>
      <c r="BQ49" s="81"/>
      <c r="BR49" s="81"/>
      <c r="BS49" s="81"/>
      <c r="BT49" s="81"/>
      <c r="BU49" s="81"/>
      <c r="BV49" s="81"/>
      <c r="BW49" s="81"/>
      <c r="BX49" s="81"/>
      <c r="BY49" s="81"/>
      <c r="BZ49" s="8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0"/>
      <c r="BM50" s="81"/>
      <c r="BN50" s="81"/>
      <c r="BO50" s="81"/>
      <c r="BP50" s="81"/>
      <c r="BQ50" s="81"/>
      <c r="BR50" s="81"/>
      <c r="BS50" s="81"/>
      <c r="BT50" s="81"/>
      <c r="BU50" s="81"/>
      <c r="BV50" s="81"/>
      <c r="BW50" s="81"/>
      <c r="BX50" s="81"/>
      <c r="BY50" s="81"/>
      <c r="BZ50" s="8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0"/>
      <c r="BM51" s="81"/>
      <c r="BN51" s="81"/>
      <c r="BO51" s="81"/>
      <c r="BP51" s="81"/>
      <c r="BQ51" s="81"/>
      <c r="BR51" s="81"/>
      <c r="BS51" s="81"/>
      <c r="BT51" s="81"/>
      <c r="BU51" s="81"/>
      <c r="BV51" s="81"/>
      <c r="BW51" s="81"/>
      <c r="BX51" s="81"/>
      <c r="BY51" s="81"/>
      <c r="BZ51" s="8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0"/>
      <c r="BM52" s="81"/>
      <c r="BN52" s="81"/>
      <c r="BO52" s="81"/>
      <c r="BP52" s="81"/>
      <c r="BQ52" s="81"/>
      <c r="BR52" s="81"/>
      <c r="BS52" s="81"/>
      <c r="BT52" s="81"/>
      <c r="BU52" s="81"/>
      <c r="BV52" s="81"/>
      <c r="BW52" s="81"/>
      <c r="BX52" s="81"/>
      <c r="BY52" s="81"/>
      <c r="BZ52" s="8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0"/>
      <c r="BM53" s="81"/>
      <c r="BN53" s="81"/>
      <c r="BO53" s="81"/>
      <c r="BP53" s="81"/>
      <c r="BQ53" s="81"/>
      <c r="BR53" s="81"/>
      <c r="BS53" s="81"/>
      <c r="BT53" s="81"/>
      <c r="BU53" s="81"/>
      <c r="BV53" s="81"/>
      <c r="BW53" s="81"/>
      <c r="BX53" s="81"/>
      <c r="BY53" s="81"/>
      <c r="BZ53" s="8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0"/>
      <c r="BM54" s="81"/>
      <c r="BN54" s="81"/>
      <c r="BO54" s="81"/>
      <c r="BP54" s="81"/>
      <c r="BQ54" s="81"/>
      <c r="BR54" s="81"/>
      <c r="BS54" s="81"/>
      <c r="BT54" s="81"/>
      <c r="BU54" s="81"/>
      <c r="BV54" s="81"/>
      <c r="BW54" s="81"/>
      <c r="BX54" s="81"/>
      <c r="BY54" s="81"/>
      <c r="BZ54" s="8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0"/>
      <c r="BM55" s="81"/>
      <c r="BN55" s="81"/>
      <c r="BO55" s="81"/>
      <c r="BP55" s="81"/>
      <c r="BQ55" s="81"/>
      <c r="BR55" s="81"/>
      <c r="BS55" s="81"/>
      <c r="BT55" s="81"/>
      <c r="BU55" s="81"/>
      <c r="BV55" s="81"/>
      <c r="BW55" s="81"/>
      <c r="BX55" s="81"/>
      <c r="BY55" s="81"/>
      <c r="BZ55" s="8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0"/>
      <c r="BM56" s="81"/>
      <c r="BN56" s="81"/>
      <c r="BO56" s="81"/>
      <c r="BP56" s="81"/>
      <c r="BQ56" s="81"/>
      <c r="BR56" s="81"/>
      <c r="BS56" s="81"/>
      <c r="BT56" s="81"/>
      <c r="BU56" s="81"/>
      <c r="BV56" s="81"/>
      <c r="BW56" s="81"/>
      <c r="BX56" s="81"/>
      <c r="BY56" s="81"/>
      <c r="BZ56" s="8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0"/>
      <c r="BM57" s="81"/>
      <c r="BN57" s="81"/>
      <c r="BO57" s="81"/>
      <c r="BP57" s="81"/>
      <c r="BQ57" s="81"/>
      <c r="BR57" s="81"/>
      <c r="BS57" s="81"/>
      <c r="BT57" s="81"/>
      <c r="BU57" s="81"/>
      <c r="BV57" s="81"/>
      <c r="BW57" s="81"/>
      <c r="BX57" s="81"/>
      <c r="BY57" s="81"/>
      <c r="BZ57" s="8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0"/>
      <c r="BM58" s="81"/>
      <c r="BN58" s="81"/>
      <c r="BO58" s="81"/>
      <c r="BP58" s="81"/>
      <c r="BQ58" s="81"/>
      <c r="BR58" s="81"/>
      <c r="BS58" s="81"/>
      <c r="BT58" s="81"/>
      <c r="BU58" s="81"/>
      <c r="BV58" s="81"/>
      <c r="BW58" s="81"/>
      <c r="BX58" s="81"/>
      <c r="BY58" s="81"/>
      <c r="BZ58" s="8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0"/>
      <c r="BM59" s="81"/>
      <c r="BN59" s="81"/>
      <c r="BO59" s="81"/>
      <c r="BP59" s="81"/>
      <c r="BQ59" s="81"/>
      <c r="BR59" s="81"/>
      <c r="BS59" s="81"/>
      <c r="BT59" s="81"/>
      <c r="BU59" s="81"/>
      <c r="BV59" s="81"/>
      <c r="BW59" s="81"/>
      <c r="BX59" s="81"/>
      <c r="BY59" s="81"/>
      <c r="BZ59" s="82"/>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80"/>
      <c r="BM60" s="81"/>
      <c r="BN60" s="81"/>
      <c r="BO60" s="81"/>
      <c r="BP60" s="81"/>
      <c r="BQ60" s="81"/>
      <c r="BR60" s="81"/>
      <c r="BS60" s="81"/>
      <c r="BT60" s="81"/>
      <c r="BU60" s="81"/>
      <c r="BV60" s="81"/>
      <c r="BW60" s="81"/>
      <c r="BX60" s="81"/>
      <c r="BY60" s="81"/>
      <c r="BZ60" s="82"/>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80"/>
      <c r="BM61" s="81"/>
      <c r="BN61" s="81"/>
      <c r="BO61" s="81"/>
      <c r="BP61" s="81"/>
      <c r="BQ61" s="81"/>
      <c r="BR61" s="81"/>
      <c r="BS61" s="81"/>
      <c r="BT61" s="81"/>
      <c r="BU61" s="81"/>
      <c r="BV61" s="81"/>
      <c r="BW61" s="81"/>
      <c r="BX61" s="81"/>
      <c r="BY61" s="81"/>
      <c r="BZ61" s="8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0"/>
      <c r="BM62" s="81"/>
      <c r="BN62" s="81"/>
      <c r="BO62" s="81"/>
      <c r="BP62" s="81"/>
      <c r="BQ62" s="81"/>
      <c r="BR62" s="81"/>
      <c r="BS62" s="81"/>
      <c r="BT62" s="81"/>
      <c r="BU62" s="81"/>
      <c r="BV62" s="81"/>
      <c r="BW62" s="81"/>
      <c r="BX62" s="81"/>
      <c r="BY62" s="81"/>
      <c r="BZ62" s="8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4OK2PLbZcFjyJRt1YW4Bb2VY0XqxJriHfSm0nt7tu7VtP9oLmo2+68L+oO4ZJXdohCf9p4fCI70EI2cqFzBziQ==" saltValue="Wcrcm6FC4kyVAEGRC/hjj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442054</v>
      </c>
      <c r="D6" s="19">
        <f t="shared" si="3"/>
        <v>46</v>
      </c>
      <c r="E6" s="19">
        <f t="shared" si="3"/>
        <v>17</v>
      </c>
      <c r="F6" s="19">
        <f t="shared" si="3"/>
        <v>1</v>
      </c>
      <c r="G6" s="19">
        <f t="shared" si="3"/>
        <v>0</v>
      </c>
      <c r="H6" s="19" t="str">
        <f t="shared" si="3"/>
        <v>大分県　佐伯市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72.67</v>
      </c>
      <c r="P6" s="20">
        <f t="shared" si="3"/>
        <v>29.31</v>
      </c>
      <c r="Q6" s="20">
        <f t="shared" si="3"/>
        <v>51.46</v>
      </c>
      <c r="R6" s="20">
        <f t="shared" si="3"/>
        <v>2910</v>
      </c>
      <c r="S6" s="20">
        <f t="shared" si="3"/>
        <v>67126</v>
      </c>
      <c r="T6" s="20">
        <f t="shared" si="3"/>
        <v>903.14</v>
      </c>
      <c r="U6" s="20">
        <f t="shared" si="3"/>
        <v>74.33</v>
      </c>
      <c r="V6" s="20">
        <f t="shared" si="3"/>
        <v>19512</v>
      </c>
      <c r="W6" s="20">
        <f t="shared" si="3"/>
        <v>4.33</v>
      </c>
      <c r="X6" s="20">
        <f t="shared" si="3"/>
        <v>4506.24</v>
      </c>
      <c r="Y6" s="21">
        <f>IF(Y7="",NA(),Y7)</f>
        <v>96.62</v>
      </c>
      <c r="Z6" s="21">
        <f t="shared" ref="Z6:AH6" si="4">IF(Z7="",NA(),Z7)</f>
        <v>96.16</v>
      </c>
      <c r="AA6" s="21">
        <f t="shared" si="4"/>
        <v>99.99</v>
      </c>
      <c r="AB6" s="21">
        <f t="shared" si="4"/>
        <v>100.01</v>
      </c>
      <c r="AC6" s="21">
        <f t="shared" si="4"/>
        <v>100.01</v>
      </c>
      <c r="AD6" s="21">
        <f t="shared" si="4"/>
        <v>105.06</v>
      </c>
      <c r="AE6" s="21">
        <f t="shared" si="4"/>
        <v>106.81</v>
      </c>
      <c r="AF6" s="21">
        <f t="shared" si="4"/>
        <v>106.5</v>
      </c>
      <c r="AG6" s="21">
        <f t="shared" si="4"/>
        <v>106.22</v>
      </c>
      <c r="AH6" s="21">
        <f t="shared" si="4"/>
        <v>107.01</v>
      </c>
      <c r="AI6" s="20" t="str">
        <f>IF(AI7="","",IF(AI7="-","【-】","【"&amp;SUBSTITUTE(TEXT(AI7,"#,##0.00"),"-","△")&amp;"】"))</f>
        <v>【106.11】</v>
      </c>
      <c r="AJ6" s="21">
        <f>IF(AJ7="",NA(),AJ7)</f>
        <v>184.31</v>
      </c>
      <c r="AK6" s="21">
        <f t="shared" ref="AK6:AS6" si="5">IF(AK7="",NA(),AK7)</f>
        <v>182.05</v>
      </c>
      <c r="AL6" s="21">
        <f t="shared" si="5"/>
        <v>177.22</v>
      </c>
      <c r="AM6" s="21">
        <f t="shared" si="5"/>
        <v>177.68</v>
      </c>
      <c r="AN6" s="21">
        <f t="shared" si="5"/>
        <v>176.87</v>
      </c>
      <c r="AO6" s="21">
        <f t="shared" si="5"/>
        <v>41.56</v>
      </c>
      <c r="AP6" s="21">
        <f t="shared" si="5"/>
        <v>34.4</v>
      </c>
      <c r="AQ6" s="21">
        <f t="shared" si="5"/>
        <v>18.36</v>
      </c>
      <c r="AR6" s="21">
        <f t="shared" si="5"/>
        <v>18.010000000000002</v>
      </c>
      <c r="AS6" s="21">
        <f t="shared" si="5"/>
        <v>23.86</v>
      </c>
      <c r="AT6" s="20" t="str">
        <f>IF(AT7="","",IF(AT7="-","【-】","【"&amp;SUBSTITUTE(TEXT(AT7,"#,##0.00"),"-","△")&amp;"】"))</f>
        <v>【3.15】</v>
      </c>
      <c r="AU6" s="21">
        <f>IF(AU7="",NA(),AU7)</f>
        <v>104.38</v>
      </c>
      <c r="AV6" s="21">
        <f t="shared" ref="AV6:BD6" si="6">IF(AV7="",NA(),AV7)</f>
        <v>105.32</v>
      </c>
      <c r="AW6" s="21">
        <f t="shared" si="6"/>
        <v>109.06</v>
      </c>
      <c r="AX6" s="21">
        <f t="shared" si="6"/>
        <v>103.38</v>
      </c>
      <c r="AY6" s="21">
        <f t="shared" si="6"/>
        <v>104.05</v>
      </c>
      <c r="AZ6" s="21">
        <f t="shared" si="6"/>
        <v>80.81</v>
      </c>
      <c r="BA6" s="21">
        <f t="shared" si="6"/>
        <v>68.17</v>
      </c>
      <c r="BB6" s="21">
        <f t="shared" si="6"/>
        <v>55.6</v>
      </c>
      <c r="BC6" s="21">
        <f t="shared" si="6"/>
        <v>59.4</v>
      </c>
      <c r="BD6" s="21">
        <f t="shared" si="6"/>
        <v>68.27</v>
      </c>
      <c r="BE6" s="20" t="str">
        <f>IF(BE7="","",IF(BE7="-","【-】","【"&amp;SUBSTITUTE(TEXT(BE7,"#,##0.00"),"-","△")&amp;"】"))</f>
        <v>【73.44】</v>
      </c>
      <c r="BF6" s="21">
        <f>IF(BF7="",NA(),BF7)</f>
        <v>710.63</v>
      </c>
      <c r="BG6" s="21">
        <f t="shared" ref="BG6:BO6" si="7">IF(BG7="",NA(),BG7)</f>
        <v>734.76</v>
      </c>
      <c r="BH6" s="21">
        <f t="shared" si="7"/>
        <v>573.1</v>
      </c>
      <c r="BI6" s="21">
        <f t="shared" si="7"/>
        <v>576.99</v>
      </c>
      <c r="BJ6" s="21">
        <f t="shared" si="7"/>
        <v>552.05999999999995</v>
      </c>
      <c r="BK6" s="21">
        <f t="shared" si="7"/>
        <v>768.62</v>
      </c>
      <c r="BL6" s="21">
        <f t="shared" si="7"/>
        <v>789.44</v>
      </c>
      <c r="BM6" s="21">
        <f t="shared" si="7"/>
        <v>789.08</v>
      </c>
      <c r="BN6" s="21">
        <f t="shared" si="7"/>
        <v>747.84</v>
      </c>
      <c r="BO6" s="21">
        <f t="shared" si="7"/>
        <v>804.98</v>
      </c>
      <c r="BP6" s="20" t="str">
        <f>IF(BP7="","",IF(BP7="-","【-】","【"&amp;SUBSTITUTE(TEXT(BP7,"#,##0.00"),"-","△")&amp;"】"))</f>
        <v>【652.82】</v>
      </c>
      <c r="BQ6" s="21">
        <f>IF(BQ7="",NA(),BQ7)</f>
        <v>89.02</v>
      </c>
      <c r="BR6" s="21">
        <f t="shared" ref="BR6:BZ6" si="8">IF(BR7="",NA(),BR7)</f>
        <v>89.4</v>
      </c>
      <c r="BS6" s="21">
        <f t="shared" si="8"/>
        <v>98.6</v>
      </c>
      <c r="BT6" s="21">
        <f t="shared" si="8"/>
        <v>97.6</v>
      </c>
      <c r="BU6" s="21">
        <f t="shared" si="8"/>
        <v>99.61</v>
      </c>
      <c r="BV6" s="21">
        <f t="shared" si="8"/>
        <v>88.06</v>
      </c>
      <c r="BW6" s="21">
        <f t="shared" si="8"/>
        <v>87.29</v>
      </c>
      <c r="BX6" s="21">
        <f t="shared" si="8"/>
        <v>88.25</v>
      </c>
      <c r="BY6" s="21">
        <f t="shared" si="8"/>
        <v>90.17</v>
      </c>
      <c r="BZ6" s="21">
        <f t="shared" si="8"/>
        <v>88.71</v>
      </c>
      <c r="CA6" s="20" t="str">
        <f>IF(CA7="","",IF(CA7="-","【-】","【"&amp;SUBSTITUTE(TEXT(CA7,"#,##0.00"),"-","△")&amp;"】"))</f>
        <v>【97.61】</v>
      </c>
      <c r="CB6" s="21">
        <f>IF(CB7="",NA(),CB7)</f>
        <v>165.1</v>
      </c>
      <c r="CC6" s="21">
        <f t="shared" ref="CC6:CK6" si="9">IF(CC7="",NA(),CC7)</f>
        <v>164.41</v>
      </c>
      <c r="CD6" s="21">
        <f t="shared" si="9"/>
        <v>148.44999999999999</v>
      </c>
      <c r="CE6" s="21">
        <f t="shared" si="9"/>
        <v>150.09</v>
      </c>
      <c r="CF6" s="21">
        <f t="shared" si="9"/>
        <v>147.55000000000001</v>
      </c>
      <c r="CG6" s="21">
        <f t="shared" si="9"/>
        <v>179.32</v>
      </c>
      <c r="CH6" s="21">
        <f t="shared" si="9"/>
        <v>176.67</v>
      </c>
      <c r="CI6" s="21">
        <f t="shared" si="9"/>
        <v>176.37</v>
      </c>
      <c r="CJ6" s="21">
        <f t="shared" si="9"/>
        <v>173.17</v>
      </c>
      <c r="CK6" s="21">
        <f t="shared" si="9"/>
        <v>174.8</v>
      </c>
      <c r="CL6" s="20" t="str">
        <f>IF(CL7="","",IF(CL7="-","【-】","【"&amp;SUBSTITUTE(TEXT(CL7,"#,##0.00"),"-","△")&amp;"】"))</f>
        <v>【138.29】</v>
      </c>
      <c r="CM6" s="21">
        <f>IF(CM7="",NA(),CM7)</f>
        <v>60.06</v>
      </c>
      <c r="CN6" s="21">
        <f t="shared" ref="CN6:CV6" si="10">IF(CN7="",NA(),CN7)</f>
        <v>56.76</v>
      </c>
      <c r="CO6" s="21">
        <f t="shared" si="10"/>
        <v>51.33</v>
      </c>
      <c r="CP6" s="21">
        <f t="shared" si="10"/>
        <v>54.44</v>
      </c>
      <c r="CQ6" s="21">
        <f t="shared" si="10"/>
        <v>47.66</v>
      </c>
      <c r="CR6" s="21">
        <f t="shared" si="10"/>
        <v>58</v>
      </c>
      <c r="CS6" s="21">
        <f t="shared" si="10"/>
        <v>57.42</v>
      </c>
      <c r="CT6" s="21">
        <f t="shared" si="10"/>
        <v>56.72</v>
      </c>
      <c r="CU6" s="21">
        <f t="shared" si="10"/>
        <v>56.43</v>
      </c>
      <c r="CV6" s="21">
        <f t="shared" si="10"/>
        <v>55.82</v>
      </c>
      <c r="CW6" s="20" t="str">
        <f>IF(CW7="","",IF(CW7="-","【-】","【"&amp;SUBSTITUTE(TEXT(CW7,"#,##0.00"),"-","△")&amp;"】"))</f>
        <v>【59.10】</v>
      </c>
      <c r="CX6" s="21">
        <f>IF(CX7="",NA(),CX7)</f>
        <v>77.83</v>
      </c>
      <c r="CY6" s="21">
        <f t="shared" ref="CY6:DG6" si="11">IF(CY7="",NA(),CY7)</f>
        <v>78.040000000000006</v>
      </c>
      <c r="CZ6" s="21">
        <f t="shared" si="11"/>
        <v>78.819999999999993</v>
      </c>
      <c r="DA6" s="21">
        <f t="shared" si="11"/>
        <v>78.760000000000005</v>
      </c>
      <c r="DB6" s="21">
        <f t="shared" si="11"/>
        <v>77.8</v>
      </c>
      <c r="DC6" s="21">
        <f t="shared" si="11"/>
        <v>89.79</v>
      </c>
      <c r="DD6" s="21">
        <f t="shared" si="11"/>
        <v>90.42</v>
      </c>
      <c r="DE6" s="21">
        <f t="shared" si="11"/>
        <v>90.72</v>
      </c>
      <c r="DF6" s="21">
        <f t="shared" si="11"/>
        <v>91.07</v>
      </c>
      <c r="DG6" s="21">
        <f t="shared" si="11"/>
        <v>90.67</v>
      </c>
      <c r="DH6" s="20" t="str">
        <f>IF(DH7="","",IF(DH7="-","【-】","【"&amp;SUBSTITUTE(TEXT(DH7,"#,##0.00"),"-","△")&amp;"】"))</f>
        <v>【95.82】</v>
      </c>
      <c r="DI6" s="21">
        <f>IF(DI7="",NA(),DI7)</f>
        <v>38.659999999999997</v>
      </c>
      <c r="DJ6" s="21">
        <f t="shared" ref="DJ6:DR6" si="12">IF(DJ7="",NA(),DJ7)</f>
        <v>38.51</v>
      </c>
      <c r="DK6" s="21">
        <f t="shared" si="12"/>
        <v>39.049999999999997</v>
      </c>
      <c r="DL6" s="21">
        <f t="shared" si="12"/>
        <v>40.19</v>
      </c>
      <c r="DM6" s="21">
        <f t="shared" si="12"/>
        <v>41.63</v>
      </c>
      <c r="DN6" s="21">
        <f t="shared" si="12"/>
        <v>30.6</v>
      </c>
      <c r="DO6" s="21">
        <f t="shared" si="12"/>
        <v>29.23</v>
      </c>
      <c r="DP6" s="21">
        <f t="shared" si="12"/>
        <v>20.78</v>
      </c>
      <c r="DQ6" s="21">
        <f t="shared" si="12"/>
        <v>23.54</v>
      </c>
      <c r="DR6" s="21">
        <f t="shared" si="12"/>
        <v>25.86</v>
      </c>
      <c r="DS6" s="20" t="str">
        <f>IF(DS7="","",IF(DS7="-","【-】","【"&amp;SUBSTITUTE(TEXT(DS7,"#,##0.00"),"-","△")&amp;"】"))</f>
        <v>【39.74】</v>
      </c>
      <c r="DT6" s="20">
        <f>IF(DT7="",NA(),DT7)</f>
        <v>0</v>
      </c>
      <c r="DU6" s="20">
        <f t="shared" ref="DU6:EC6" si="13">IF(DU7="",NA(),DU7)</f>
        <v>0</v>
      </c>
      <c r="DV6" s="20">
        <f t="shared" si="13"/>
        <v>0</v>
      </c>
      <c r="DW6" s="20">
        <f t="shared" si="13"/>
        <v>0</v>
      </c>
      <c r="DX6" s="20">
        <f t="shared" si="13"/>
        <v>0</v>
      </c>
      <c r="DY6" s="21">
        <f t="shared" si="13"/>
        <v>1.83</v>
      </c>
      <c r="DZ6" s="21">
        <f t="shared" si="13"/>
        <v>1.37</v>
      </c>
      <c r="EA6" s="21">
        <f t="shared" si="13"/>
        <v>1.34</v>
      </c>
      <c r="EB6" s="21">
        <f t="shared" si="13"/>
        <v>1.5</v>
      </c>
      <c r="EC6" s="21">
        <f t="shared" si="13"/>
        <v>1.4</v>
      </c>
      <c r="ED6" s="20" t="str">
        <f>IF(ED7="","",IF(ED7="-","【-】","【"&amp;SUBSTITUTE(TEXT(ED7,"#,##0.00"),"-","△")&amp;"】"))</f>
        <v>【7.62】</v>
      </c>
      <c r="EE6" s="21">
        <f>IF(EE7="",NA(),EE7)</f>
        <v>0.15</v>
      </c>
      <c r="EF6" s="21">
        <f t="shared" ref="EF6:EN6" si="14">IF(EF7="",NA(),EF7)</f>
        <v>0.11</v>
      </c>
      <c r="EG6" s="21">
        <f t="shared" si="14"/>
        <v>0.06</v>
      </c>
      <c r="EH6" s="21">
        <f t="shared" si="14"/>
        <v>0.44</v>
      </c>
      <c r="EI6" s="21">
        <f t="shared" si="14"/>
        <v>0.06</v>
      </c>
      <c r="EJ6" s="21">
        <f t="shared" si="14"/>
        <v>0.21</v>
      </c>
      <c r="EK6" s="21">
        <f t="shared" si="14"/>
        <v>0.17</v>
      </c>
      <c r="EL6" s="21">
        <f t="shared" si="14"/>
        <v>0.15</v>
      </c>
      <c r="EM6" s="21">
        <f t="shared" si="14"/>
        <v>0.15</v>
      </c>
      <c r="EN6" s="21">
        <f t="shared" si="14"/>
        <v>0.12</v>
      </c>
      <c r="EO6" s="20" t="str">
        <f>IF(EO7="","",IF(EO7="-","【-】","【"&amp;SUBSTITUTE(TEXT(EO7,"#,##0.00"),"-","△")&amp;"】"))</f>
        <v>【0.23】</v>
      </c>
    </row>
    <row r="7" spans="1:148" s="22" customFormat="1" x14ac:dyDescent="0.15">
      <c r="A7" s="14"/>
      <c r="B7" s="23">
        <v>2022</v>
      </c>
      <c r="C7" s="23">
        <v>442054</v>
      </c>
      <c r="D7" s="23">
        <v>46</v>
      </c>
      <c r="E7" s="23">
        <v>17</v>
      </c>
      <c r="F7" s="23">
        <v>1</v>
      </c>
      <c r="G7" s="23">
        <v>0</v>
      </c>
      <c r="H7" s="23" t="s">
        <v>96</v>
      </c>
      <c r="I7" s="23" t="s">
        <v>97</v>
      </c>
      <c r="J7" s="23" t="s">
        <v>98</v>
      </c>
      <c r="K7" s="23" t="s">
        <v>99</v>
      </c>
      <c r="L7" s="23" t="s">
        <v>100</v>
      </c>
      <c r="M7" s="23" t="s">
        <v>101</v>
      </c>
      <c r="N7" s="24" t="s">
        <v>102</v>
      </c>
      <c r="O7" s="24">
        <v>72.67</v>
      </c>
      <c r="P7" s="24">
        <v>29.31</v>
      </c>
      <c r="Q7" s="24">
        <v>51.46</v>
      </c>
      <c r="R7" s="24">
        <v>2910</v>
      </c>
      <c r="S7" s="24">
        <v>67126</v>
      </c>
      <c r="T7" s="24">
        <v>903.14</v>
      </c>
      <c r="U7" s="24">
        <v>74.33</v>
      </c>
      <c r="V7" s="24">
        <v>19512</v>
      </c>
      <c r="W7" s="24">
        <v>4.33</v>
      </c>
      <c r="X7" s="24">
        <v>4506.24</v>
      </c>
      <c r="Y7" s="24">
        <v>96.62</v>
      </c>
      <c r="Z7" s="24">
        <v>96.16</v>
      </c>
      <c r="AA7" s="24">
        <v>99.99</v>
      </c>
      <c r="AB7" s="24">
        <v>100.01</v>
      </c>
      <c r="AC7" s="24">
        <v>100.01</v>
      </c>
      <c r="AD7" s="24">
        <v>105.06</v>
      </c>
      <c r="AE7" s="24">
        <v>106.81</v>
      </c>
      <c r="AF7" s="24">
        <v>106.5</v>
      </c>
      <c r="AG7" s="24">
        <v>106.22</v>
      </c>
      <c r="AH7" s="24">
        <v>107.01</v>
      </c>
      <c r="AI7" s="24">
        <v>106.11</v>
      </c>
      <c r="AJ7" s="24">
        <v>184.31</v>
      </c>
      <c r="AK7" s="24">
        <v>182.05</v>
      </c>
      <c r="AL7" s="24">
        <v>177.22</v>
      </c>
      <c r="AM7" s="24">
        <v>177.68</v>
      </c>
      <c r="AN7" s="24">
        <v>176.87</v>
      </c>
      <c r="AO7" s="24">
        <v>41.56</v>
      </c>
      <c r="AP7" s="24">
        <v>34.4</v>
      </c>
      <c r="AQ7" s="24">
        <v>18.36</v>
      </c>
      <c r="AR7" s="24">
        <v>18.010000000000002</v>
      </c>
      <c r="AS7" s="24">
        <v>23.86</v>
      </c>
      <c r="AT7" s="24">
        <v>3.15</v>
      </c>
      <c r="AU7" s="24">
        <v>104.38</v>
      </c>
      <c r="AV7" s="24">
        <v>105.32</v>
      </c>
      <c r="AW7" s="24">
        <v>109.06</v>
      </c>
      <c r="AX7" s="24">
        <v>103.38</v>
      </c>
      <c r="AY7" s="24">
        <v>104.05</v>
      </c>
      <c r="AZ7" s="24">
        <v>80.81</v>
      </c>
      <c r="BA7" s="24">
        <v>68.17</v>
      </c>
      <c r="BB7" s="24">
        <v>55.6</v>
      </c>
      <c r="BC7" s="24">
        <v>59.4</v>
      </c>
      <c r="BD7" s="24">
        <v>68.27</v>
      </c>
      <c r="BE7" s="24">
        <v>73.44</v>
      </c>
      <c r="BF7" s="24">
        <v>710.63</v>
      </c>
      <c r="BG7" s="24">
        <v>734.76</v>
      </c>
      <c r="BH7" s="24">
        <v>573.1</v>
      </c>
      <c r="BI7" s="24">
        <v>576.99</v>
      </c>
      <c r="BJ7" s="24">
        <v>552.05999999999995</v>
      </c>
      <c r="BK7" s="24">
        <v>768.62</v>
      </c>
      <c r="BL7" s="24">
        <v>789.44</v>
      </c>
      <c r="BM7" s="24">
        <v>789.08</v>
      </c>
      <c r="BN7" s="24">
        <v>747.84</v>
      </c>
      <c r="BO7" s="24">
        <v>804.98</v>
      </c>
      <c r="BP7" s="24">
        <v>652.82000000000005</v>
      </c>
      <c r="BQ7" s="24">
        <v>89.02</v>
      </c>
      <c r="BR7" s="24">
        <v>89.4</v>
      </c>
      <c r="BS7" s="24">
        <v>98.6</v>
      </c>
      <c r="BT7" s="24">
        <v>97.6</v>
      </c>
      <c r="BU7" s="24">
        <v>99.61</v>
      </c>
      <c r="BV7" s="24">
        <v>88.06</v>
      </c>
      <c r="BW7" s="24">
        <v>87.29</v>
      </c>
      <c r="BX7" s="24">
        <v>88.25</v>
      </c>
      <c r="BY7" s="24">
        <v>90.17</v>
      </c>
      <c r="BZ7" s="24">
        <v>88.71</v>
      </c>
      <c r="CA7" s="24">
        <v>97.61</v>
      </c>
      <c r="CB7" s="24">
        <v>165.1</v>
      </c>
      <c r="CC7" s="24">
        <v>164.41</v>
      </c>
      <c r="CD7" s="24">
        <v>148.44999999999999</v>
      </c>
      <c r="CE7" s="24">
        <v>150.09</v>
      </c>
      <c r="CF7" s="24">
        <v>147.55000000000001</v>
      </c>
      <c r="CG7" s="24">
        <v>179.32</v>
      </c>
      <c r="CH7" s="24">
        <v>176.67</v>
      </c>
      <c r="CI7" s="24">
        <v>176.37</v>
      </c>
      <c r="CJ7" s="24">
        <v>173.17</v>
      </c>
      <c r="CK7" s="24">
        <v>174.8</v>
      </c>
      <c r="CL7" s="24">
        <v>138.29</v>
      </c>
      <c r="CM7" s="24">
        <v>60.06</v>
      </c>
      <c r="CN7" s="24">
        <v>56.76</v>
      </c>
      <c r="CO7" s="24">
        <v>51.33</v>
      </c>
      <c r="CP7" s="24">
        <v>54.44</v>
      </c>
      <c r="CQ7" s="24">
        <v>47.66</v>
      </c>
      <c r="CR7" s="24">
        <v>58</v>
      </c>
      <c r="CS7" s="24">
        <v>57.42</v>
      </c>
      <c r="CT7" s="24">
        <v>56.72</v>
      </c>
      <c r="CU7" s="24">
        <v>56.43</v>
      </c>
      <c r="CV7" s="24">
        <v>55.82</v>
      </c>
      <c r="CW7" s="24">
        <v>59.1</v>
      </c>
      <c r="CX7" s="24">
        <v>77.83</v>
      </c>
      <c r="CY7" s="24">
        <v>78.040000000000006</v>
      </c>
      <c r="CZ7" s="24">
        <v>78.819999999999993</v>
      </c>
      <c r="DA7" s="24">
        <v>78.760000000000005</v>
      </c>
      <c r="DB7" s="24">
        <v>77.8</v>
      </c>
      <c r="DC7" s="24">
        <v>89.79</v>
      </c>
      <c r="DD7" s="24">
        <v>90.42</v>
      </c>
      <c r="DE7" s="24">
        <v>90.72</v>
      </c>
      <c r="DF7" s="24">
        <v>91.07</v>
      </c>
      <c r="DG7" s="24">
        <v>90.67</v>
      </c>
      <c r="DH7" s="24">
        <v>95.82</v>
      </c>
      <c r="DI7" s="24">
        <v>38.659999999999997</v>
      </c>
      <c r="DJ7" s="24">
        <v>38.51</v>
      </c>
      <c r="DK7" s="24">
        <v>39.049999999999997</v>
      </c>
      <c r="DL7" s="24">
        <v>40.19</v>
      </c>
      <c r="DM7" s="24">
        <v>41.63</v>
      </c>
      <c r="DN7" s="24">
        <v>30.6</v>
      </c>
      <c r="DO7" s="24">
        <v>29.23</v>
      </c>
      <c r="DP7" s="24">
        <v>20.78</v>
      </c>
      <c r="DQ7" s="24">
        <v>23.54</v>
      </c>
      <c r="DR7" s="24">
        <v>25.86</v>
      </c>
      <c r="DS7" s="24">
        <v>39.74</v>
      </c>
      <c r="DT7" s="24">
        <v>0</v>
      </c>
      <c r="DU7" s="24">
        <v>0</v>
      </c>
      <c r="DV7" s="24">
        <v>0</v>
      </c>
      <c r="DW7" s="24">
        <v>0</v>
      </c>
      <c r="DX7" s="24">
        <v>0</v>
      </c>
      <c r="DY7" s="24">
        <v>1.83</v>
      </c>
      <c r="DZ7" s="24">
        <v>1.37</v>
      </c>
      <c r="EA7" s="24">
        <v>1.34</v>
      </c>
      <c r="EB7" s="24">
        <v>1.5</v>
      </c>
      <c r="EC7" s="24">
        <v>1.4</v>
      </c>
      <c r="ED7" s="24">
        <v>7.62</v>
      </c>
      <c r="EE7" s="24">
        <v>0.15</v>
      </c>
      <c r="EF7" s="24">
        <v>0.11</v>
      </c>
      <c r="EG7" s="24">
        <v>0.06</v>
      </c>
      <c r="EH7" s="24">
        <v>0.44</v>
      </c>
      <c r="EI7" s="24">
        <v>0.06</v>
      </c>
      <c r="EJ7" s="24">
        <v>0.21</v>
      </c>
      <c r="EK7" s="24">
        <v>0.17</v>
      </c>
      <c r="EL7" s="24">
        <v>0.15</v>
      </c>
      <c r="EM7" s="24">
        <v>0.15</v>
      </c>
      <c r="EN7" s="24">
        <v>0.12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2024-01-22T02:25:55Z</cp:lastPrinted>
  <dcterms:created xsi:type="dcterms:W3CDTF">2023-12-12T00:52:09Z</dcterms:created>
  <dcterms:modified xsi:type="dcterms:W3CDTF">2024-02-22T00:46:33Z</dcterms:modified>
  <cp:category/>
</cp:coreProperties>
</file>