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802269\市町村振興課共有\財政班\財政担当R5年度\決算統計\02公営企業会計\12_経営比較分析表\03 公営企業に係る経営比較分析表（令和４年度決算）の分析等\06 ＨＰ掲載用\05 佐伯市\"/>
    </mc:Choice>
  </mc:AlternateContent>
  <workbookProtection workbookAlgorithmName="SHA-512" workbookHashValue="eRyUM6+rbleSwIzIAKyOZ6xLVhKC/Uj6P1mkS2d0mGPZMbzXZ1KkmElOd8HFG5Q5TurH1rJT6iNY23epwGFZyw==" workbookSaltValue="/j9K+1zvZTBvcu5LM9Ty5w==" workbookSpinCount="100000" lockStructure="1"/>
  <bookViews>
    <workbookView xWindow="1470" yWindow="0" windowWidth="15360" windowHeight="7635"/>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T6" i="5"/>
  <c r="S6" i="5"/>
  <c r="AT8" i="4" s="1"/>
  <c r="R6" i="5"/>
  <c r="AL8" i="4" s="1"/>
  <c r="Q6" i="5"/>
  <c r="P6" i="5"/>
  <c r="P10" i="4" s="1"/>
  <c r="O6" i="5"/>
  <c r="N6" i="5"/>
  <c r="M6" i="5"/>
  <c r="AD8" i="4" s="1"/>
  <c r="L6" i="5"/>
  <c r="W8" i="4" s="1"/>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L85" i="4"/>
  <c r="BB10" i="4"/>
  <c r="AT10" i="4"/>
  <c r="AL10" i="4"/>
  <c r="W10" i="4"/>
  <c r="I10" i="4"/>
  <c r="B10" i="4"/>
  <c r="BB8" i="4"/>
  <c r="P8" i="4"/>
  <c r="I8" i="4"/>
  <c r="B8" i="4"/>
  <c r="B6" i="4"/>
</calcChain>
</file>

<file path=xl/sharedStrings.xml><?xml version="1.0" encoding="utf-8"?>
<sst xmlns="http://schemas.openxmlformats.org/spreadsheetml/2006/main" count="228" uniqueCount="114">
  <si>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</si>
  <si>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</si>
  <si>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</si>
  <si>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</si>
  <si>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</si>
  <si>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</si>
  <si>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</si>
  <si>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</si>
  <si>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</si>
  <si>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</si>
  <si>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</si>
  <si>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</si>
  <si>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</si>
  <si>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</si>
  <si>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</si>
  <si>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</si>
  <si>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</si>
  <si>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</si>
  <si>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</si>
  <si>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</si>
  <si>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</si>
  <si>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</si>
  <si>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</si>
  <si>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</si>
  <si>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</si>
  <si>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</si>
  <si>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</si>
  <si>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</si>
  <si>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</si>
  <si>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</si>
  <si>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</si>
  <si>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</si>
  <si>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</si>
  <si>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</si>
  <si>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</si>
  <si>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</si>
  <si>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</si>
  <si>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</si>
  <si>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</si>
  <si>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</si>
  <si>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</si>
  <si>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</si>
  <si>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</si>
  <si>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</si>
  <si>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</si>
  <si>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</si>
  <si>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</si>
  <si>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</si>
  <si>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</si>
  <si>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</si>
  <si>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</si>
  <si>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</si>
  <si>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</si>
  <si>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</si>
  <si>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</si>
  <si>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</si>
  <si>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</si>
  <si>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</si>
  <si>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</si>
  <si>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</si>
  <si>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</si>
  <si>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</si>
  <si>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</si>
  <si>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</si>
  <si>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</si>
  <si>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</si>
  <si>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</si>
  <si>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</si>
  <si>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</si>
  <si>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</si>
  <si>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</si>
  <si>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</si>
  <si>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</si>
  <si>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</si>
  <si>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</si>
  <si>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</si>
  <si>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</si>
  <si>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</si>
  <si>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</si>
  <si>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</si>
  <si>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</si>
  <si>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</si>
  <si>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</si>
  <si>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</si>
  <si>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</si>
  <si>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</si>
  <si>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</si>
  <si>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</si>
  <si>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</si>
  <si>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</si>
  <si>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</si>
  <si>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</si>
  <si>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</si>
  <si>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佐伯市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</si>
  <si>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</si>
  <si>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</si>
  <si>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</si>
  <si>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</si>
  <si>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</si>
  <si>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</si>
  <si>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</si>
  <si>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</si>
  <si>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</si>
  <si>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</si>
  <si>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</si>
  <si>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</si>
  <si>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</si>
  <si>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</si>
  <si>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</si>
  <si>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</si>
  <si>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</si>
  <si>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①『経常収支比率』‥経常費用が経常収益でどの程度賄われているかを示す指標。給水収益の減少等により、近年赤字傾向にあったため、令和4年度に料金改定（値上げ）を実施したことにより、経営状況に改善が見られました。
③『流動比率』‥流動負債に対する流動資産の割合で短期債務に対する支払能力を表す指標。指標は100％を上回っているものの、現金等の流動資産は減少傾向にあることから、将来の見込みも踏まえた分析が必要です。
④『企業債残高対給水収益比率』‥給水収益に対する企業債残高の割合であり、企業債残高の規模を表す指標。令和4年度は減少が見られるものの、類似団体を大きく上回っており、適切な数値ではないといえます。
⑤『料金回収率』‥給水に係る費用が、どの程度給水収益で賄えているかを表した指標。指標は100％を下回っていますが、料金改定の成果により、前年度に比べ大きく改善しました。
⑥『給水原価』‥有収水量1㎥あたりについて、どれだけの費用がかかっているかを表す指標。類似団体を下回っているものの、経常費用の増加等により給水原価は供給単価を上回っており、適切な数値ではないといえます。　　　　　　　　
⑦『施設利用率』‥配水能力に対する配水量の割合で、施設の利用状況を判断する指標。現状は良好といえますが、給水人口の減少等を踏まえると、今後は施設の統廃合やダウンサイジングを検討する必要があります。
⑧『有収率』‥施設の稼働が収益につながっているかを判断する指標。令和4年度は台風や寒波の影響で減少していますが、近年は漏水調査等の取組を強化していることから回復傾向にあります。</t>
    <rPh sb="37" eb="41">
      <t>キュウスイシュウエキ</t>
    </rPh>
    <rPh sb="42" eb="45">
      <t>ゲンショウトウ</t>
    </rPh>
    <rPh sb="49" eb="51">
      <t>キンネン</t>
    </rPh>
    <rPh sb="51" eb="53">
      <t>アカジ</t>
    </rPh>
    <rPh sb="53" eb="55">
      <t>ケイコウ</t>
    </rPh>
    <rPh sb="62" eb="64">
      <t>レイワ</t>
    </rPh>
    <rPh sb="65" eb="67">
      <t>ネンド</t>
    </rPh>
    <rPh sb="68" eb="72">
      <t>リョウキンカイテイ</t>
    </rPh>
    <rPh sb="73" eb="75">
      <t>ネア</t>
    </rPh>
    <rPh sb="78" eb="80">
      <t>ジッシ</t>
    </rPh>
    <rPh sb="96" eb="97">
      <t>ミ</t>
    </rPh>
    <rPh sb="146" eb="148">
      <t>シヒョウ</t>
    </rPh>
    <rPh sb="154" eb="156">
      <t>ウワマワ</t>
    </rPh>
    <rPh sb="175" eb="177">
      <t>ケイコウ</t>
    </rPh>
    <rPh sb="199" eb="201">
      <t>ヒツヨウ</t>
    </rPh>
    <rPh sb="255" eb="257">
      <t>レイワ</t>
    </rPh>
    <rPh sb="258" eb="260">
      <t>ネンド</t>
    </rPh>
    <rPh sb="261" eb="263">
      <t>ゲンショウ</t>
    </rPh>
    <rPh sb="264" eb="265">
      <t>ミ</t>
    </rPh>
    <rPh sb="272" eb="274">
      <t>ルイジ</t>
    </rPh>
    <rPh sb="274" eb="276">
      <t>ダンタイ</t>
    </rPh>
    <rPh sb="277" eb="278">
      <t>オオ</t>
    </rPh>
    <rPh sb="280" eb="282">
      <t>ウワマワ</t>
    </rPh>
    <rPh sb="287" eb="289">
      <t>テキセツ</t>
    </rPh>
    <rPh sb="290" eb="292">
      <t>スウチ</t>
    </rPh>
    <rPh sb="343" eb="345">
      <t>シヒョウ</t>
    </rPh>
    <rPh sb="351" eb="353">
      <t>シタマワ</t>
    </rPh>
    <rPh sb="360" eb="364">
      <t>リョウキンカイテイ</t>
    </rPh>
    <rPh sb="365" eb="367">
      <t>セイカ</t>
    </rPh>
    <rPh sb="371" eb="374">
      <t>ゼンネンド</t>
    </rPh>
    <rPh sb="375" eb="376">
      <t>クラ</t>
    </rPh>
    <rPh sb="377" eb="378">
      <t>オオ</t>
    </rPh>
    <rPh sb="380" eb="382">
      <t>カイゼン</t>
    </rPh>
    <rPh sb="431" eb="433">
      <t>ルイジ</t>
    </rPh>
    <rPh sb="433" eb="435">
      <t>ダンタイ</t>
    </rPh>
    <rPh sb="436" eb="438">
      <t>シタマワ</t>
    </rPh>
    <rPh sb="538" eb="540">
      <t>ゲンジョウ</t>
    </rPh>
    <rPh sb="541" eb="543">
      <t>リョウコウ</t>
    </rPh>
    <rPh sb="550" eb="552">
      <t>キュウスイ</t>
    </rPh>
    <rPh sb="552" eb="554">
      <t>ジンコウ</t>
    </rPh>
    <rPh sb="555" eb="557">
      <t>ゲンショウ</t>
    </rPh>
    <rPh sb="557" eb="558">
      <t>トウ</t>
    </rPh>
    <rPh sb="559" eb="560">
      <t>フ</t>
    </rPh>
    <rPh sb="565" eb="567">
      <t>コンゴ</t>
    </rPh>
    <rPh sb="568" eb="570">
      <t>シセツ</t>
    </rPh>
    <rPh sb="571" eb="574">
      <t>トウハイゴウ</t>
    </rPh>
    <rPh sb="584" eb="586">
      <t>ケントウ</t>
    </rPh>
    <rPh sb="588" eb="590">
      <t>ヒツヨウ</t>
    </rPh>
    <rPh sb="629" eb="631">
      <t>レイワ</t>
    </rPh>
    <rPh sb="632" eb="634">
      <t>ネンド</t>
    </rPh>
    <rPh sb="635" eb="637">
      <t>タイフウ</t>
    </rPh>
    <rPh sb="638" eb="640">
      <t>カンパ</t>
    </rPh>
    <rPh sb="641" eb="643">
      <t>エイキョウ</t>
    </rPh>
    <rPh sb="644" eb="646">
      <t>ゲンショウ</t>
    </rPh>
    <rPh sb="653" eb="655">
      <t>キンネン</t>
    </rPh>
    <rPh sb="662" eb="664">
      <t>トリクミ</t>
    </rPh>
    <rPh sb="665" eb="667">
      <t>キョウカ</t>
    </rPh>
    <rPh sb="675" eb="677">
      <t>カイフク</t>
    </rPh>
    <rPh sb="677" eb="679">
      <t>ケイコウ</t>
    </rPh>
    <phoneticPr fontId="4"/>
  </si>
  <si>
    <t>①『有形固定資産減価償却率』‥有形固定資産のうち償却対象資産の減価償却がどの程度進んでいるかを表す指標。平成30年度には簡易水道事業分の償却対象資産の増加により数値が低下したものの、令和元年度以降は上昇傾向にあることから、今後も計画的な更新が必要です。
②『管路経年化率』‥法定耐用年数を超えた管路延長の割合を表す指標。令和3年度からは類似団体を下回っていますが、依然として老朽化は進行していることから、更新等の財源を確保し、計画的に更新していく必要があります。
③『管路更新率』‥当該年度に更新した管路延長の割合を表す指標。法定耐用年数に達する管路が増加する中において、事業費の平準化を図るため、更新の必要性が高い管路を見極めながら計画的に更新を行っています。</t>
    <rPh sb="52" eb="54">
      <t>ヘイセイ</t>
    </rPh>
    <rPh sb="56" eb="58">
      <t>ネンド</t>
    </rPh>
    <rPh sb="80" eb="82">
      <t>スウチ</t>
    </rPh>
    <rPh sb="91" eb="93">
      <t>レイワ</t>
    </rPh>
    <rPh sb="96" eb="98">
      <t>イコウ</t>
    </rPh>
    <rPh sb="99" eb="101">
      <t>ジョウショウ</t>
    </rPh>
    <rPh sb="101" eb="103">
      <t>ケイコウ</t>
    </rPh>
    <rPh sb="111" eb="113">
      <t>コンゴ</t>
    </rPh>
    <rPh sb="121" eb="123">
      <t>ヒツヨウ</t>
    </rPh>
    <rPh sb="160" eb="162">
      <t>レイワ</t>
    </rPh>
    <rPh sb="163" eb="165">
      <t>ネンド</t>
    </rPh>
    <rPh sb="173" eb="175">
      <t>シタマワ</t>
    </rPh>
    <rPh sb="182" eb="184">
      <t>イゼン</t>
    </rPh>
    <rPh sb="191" eb="193">
      <t>シンコウ</t>
    </rPh>
    <rPh sb="202" eb="205">
      <t>コウシントウ</t>
    </rPh>
    <rPh sb="206" eb="208">
      <t>ザイゲン</t>
    </rPh>
    <rPh sb="209" eb="211">
      <t>カクホ</t>
    </rPh>
    <rPh sb="213" eb="216">
      <t>ケイカクテキ</t>
    </rPh>
    <rPh sb="217" eb="219">
      <t>コウシン</t>
    </rPh>
    <rPh sb="223" eb="225">
      <t>ヒツヨウ</t>
    </rPh>
    <rPh sb="263" eb="265">
      <t>ホウテイ</t>
    </rPh>
    <rPh sb="321" eb="323">
      <t>コウシン</t>
    </rPh>
    <rPh sb="324" eb="325">
      <t>オコナ</t>
    </rPh>
    <phoneticPr fontId="4"/>
  </si>
  <si>
    <t>　経営の健全性・効率性については、給水収益の減少傾向や簡易水道事業との経営統合等の影響により、近年数値は悪化していましたが、「佐伯市水道事業経営戦略」に基づき、料金改定を実施したことで、令和4年度は経営状況の改善が見られました。
　しかしながら、今後も給水人口の減少が予測されており、収益も減少する見込みであることから、施設を適切に更新・維持管理していくためには、更なる経営努力が必要です。　
　老朽化の状況については、特に管路については法定耐用年数を経過したものが多く存在しています。これらの管路を直ちに使用不可能とするのではなく、日ごろから適切な維持管理を行うことで長寿命化を図り、更新の必要性が高い管路を見極めながら計画的かつ効率的な更新に取り組みます。
　</t>
    <rPh sb="47" eb="49">
      <t>キンネン</t>
    </rPh>
    <rPh sb="63" eb="66">
      <t>サイキシ</t>
    </rPh>
    <rPh sb="66" eb="68">
      <t>スイドウ</t>
    </rPh>
    <rPh sb="68" eb="70">
      <t>ジギョウ</t>
    </rPh>
    <rPh sb="70" eb="72">
      <t>ケイエイ</t>
    </rPh>
    <rPh sb="72" eb="73">
      <t>セン</t>
    </rPh>
    <rPh sb="73" eb="74">
      <t>リャク</t>
    </rPh>
    <rPh sb="76" eb="77">
      <t>モト</t>
    </rPh>
    <rPh sb="80" eb="84">
      <t>リョウキンカイテイ</t>
    </rPh>
    <rPh sb="85" eb="87">
      <t>ジッシ</t>
    </rPh>
    <rPh sb="93" eb="95">
      <t>レイワ</t>
    </rPh>
    <rPh sb="96" eb="98">
      <t>ネンド</t>
    </rPh>
    <rPh sb="99" eb="103">
      <t>ケイエイジョウキョウ</t>
    </rPh>
    <rPh sb="104" eb="106">
      <t>カイゼン</t>
    </rPh>
    <rPh sb="123" eb="125">
      <t>コンゴ</t>
    </rPh>
    <rPh sb="126" eb="130">
      <t>キュウスイジンコウ</t>
    </rPh>
    <rPh sb="131" eb="133">
      <t>ゲンショウ</t>
    </rPh>
    <rPh sb="134" eb="136">
      <t>ヨソク</t>
    </rPh>
    <rPh sb="142" eb="144">
      <t>シュウエキ</t>
    </rPh>
    <rPh sb="145" eb="147">
      <t>ゲンショウ</t>
    </rPh>
    <rPh sb="149" eb="151">
      <t>ミコ</t>
    </rPh>
    <rPh sb="160" eb="162">
      <t>シセツ</t>
    </rPh>
    <rPh sb="163" eb="165">
      <t>テキセツ</t>
    </rPh>
    <rPh sb="166" eb="168">
      <t>コウシン</t>
    </rPh>
    <rPh sb="169" eb="173">
      <t>イジカンリ</t>
    </rPh>
    <rPh sb="182" eb="183">
      <t>サラ</t>
    </rPh>
    <rPh sb="185" eb="189">
      <t>ケイエイドリョク</t>
    </rPh>
    <rPh sb="190" eb="192">
      <t>ヒツヨウ</t>
    </rPh>
    <rPh sb="210" eb="211">
      <t>トク</t>
    </rPh>
    <rPh sb="212" eb="214">
      <t>カンロ</t>
    </rPh>
    <rPh sb="219" eb="221">
      <t>ホウテイ</t>
    </rPh>
    <rPh sb="221" eb="223">
      <t>タイヨウ</t>
    </rPh>
    <rPh sb="223" eb="225">
      <t>ネンスウ</t>
    </rPh>
    <rPh sb="226" eb="228">
      <t>ケイカ</t>
    </rPh>
    <rPh sb="233" eb="234">
      <t>オオ</t>
    </rPh>
    <rPh sb="235" eb="237">
      <t>ソンザイ</t>
    </rPh>
    <rPh sb="247" eb="249">
      <t>カンロ</t>
    </rPh>
    <rPh sb="285" eb="289">
      <t>チョウジュミョウカ</t>
    </rPh>
    <rPh sb="290" eb="291">
      <t>ハカ</t>
    </rPh>
    <rPh sb="293" eb="295">
      <t>コウシン</t>
    </rPh>
    <rPh sb="296" eb="299">
      <t>ヒツヨウセイ</t>
    </rPh>
    <rPh sb="300" eb="301">
      <t>タカ</t>
    </rPh>
    <rPh sb="302" eb="304">
      <t>カンロ</t>
    </rPh>
    <rPh sb="305" eb="307">
      <t>ミキワ</t>
    </rPh>
    <rPh sb="311" eb="314">
      <t>ケイカクテキ</t>
    </rPh>
    <rPh sb="316" eb="319">
      <t>コウリツテキ</t>
    </rPh>
    <rPh sb="320" eb="322">
      <t>コウシン</t>
    </rPh>
    <rPh sb="323" eb="324">
      <t>ト</t>
    </rPh>
    <rPh sb="325" eb="326">
      <t>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</si>
</sst>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16"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0.49</c:v>
                </c:pt>
                <c:pt idx="1">
                  <c:v>0.76</c:v>
                </c:pt>
                <c:pt idx="2">
                  <c:v>0.59</c:v>
                </c:pt>
                <c:pt idx="3">
                  <c:v>0.47</c:v>
                </c:pt>
                <c:pt idx="4">
                  <c:v>0.86</c:v>
                </c:pt>
              </c:numCache>
            </c:numRef>
          </c:val>
          <c:extLst>
            <c:ext xmlns:c16="http://schemas.microsoft.com/office/drawing/2014/chart" uri="{C3380CC4-5D6E-409C-BE32-E72D297353CC}">
              <c16:uniqueId val="{00000000-048B-4073-A89D-46BD39817517}"/>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0.63</c:v>
                </c:pt>
                <c:pt idx="1">
                  <c:v>0.63</c:v>
                </c:pt>
                <c:pt idx="2">
                  <c:v>0.6</c:v>
                </c:pt>
                <c:pt idx="3">
                  <c:v>0.56000000000000005</c:v>
                </c:pt>
                <c:pt idx="4">
                  <c:v>0.6</c:v>
                </c:pt>
              </c:numCache>
            </c:numRef>
          </c:val>
          <c:smooth val="0"/>
          <c:extLst>
            <c:ext xmlns:c16="http://schemas.microsoft.com/office/drawing/2014/chart" uri="{C3380CC4-5D6E-409C-BE32-E72D297353CC}">
              <c16:uniqueId val="{00000001-048B-4073-A89D-46BD39817517}"/>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77.900000000000006</c:v>
                </c:pt>
                <c:pt idx="1">
                  <c:v>73.349999999999994</c:v>
                </c:pt>
                <c:pt idx="2">
                  <c:v>72.349999999999994</c:v>
                </c:pt>
                <c:pt idx="3">
                  <c:v>67.41</c:v>
                </c:pt>
                <c:pt idx="4">
                  <c:v>66.540000000000006</c:v>
                </c:pt>
              </c:numCache>
            </c:numRef>
          </c:val>
          <c:extLst>
            <c:ext xmlns:c16="http://schemas.microsoft.com/office/drawing/2014/chart" uri="{C3380CC4-5D6E-409C-BE32-E72D297353CC}">
              <c16:uniqueId val="{00000000-6E18-4CE8-84E0-C144267FB277}"/>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59.46</c:v>
                </c:pt>
                <c:pt idx="1">
                  <c:v>59.51</c:v>
                </c:pt>
                <c:pt idx="2">
                  <c:v>59.91</c:v>
                </c:pt>
                <c:pt idx="3">
                  <c:v>59.4</c:v>
                </c:pt>
                <c:pt idx="4">
                  <c:v>59.24</c:v>
                </c:pt>
              </c:numCache>
            </c:numRef>
          </c:val>
          <c:smooth val="0"/>
          <c:extLst>
            <c:ext xmlns:c16="http://schemas.microsoft.com/office/drawing/2014/chart" uri="{C3380CC4-5D6E-409C-BE32-E72D297353CC}">
              <c16:uniqueId val="{00000001-6E18-4CE8-84E0-C144267FB277}"/>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76.349999999999994</c:v>
                </c:pt>
                <c:pt idx="1">
                  <c:v>79.95</c:v>
                </c:pt>
                <c:pt idx="2">
                  <c:v>80.91</c:v>
                </c:pt>
                <c:pt idx="3">
                  <c:v>84.29</c:v>
                </c:pt>
                <c:pt idx="4">
                  <c:v>83.21</c:v>
                </c:pt>
              </c:numCache>
            </c:numRef>
          </c:val>
          <c:extLst>
            <c:ext xmlns:c16="http://schemas.microsoft.com/office/drawing/2014/chart" uri="{C3380CC4-5D6E-409C-BE32-E72D297353CC}">
              <c16:uniqueId val="{00000000-AF1D-441A-9755-52AC32ED8C0C}"/>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87.41</c:v>
                </c:pt>
                <c:pt idx="1">
                  <c:v>87.08</c:v>
                </c:pt>
                <c:pt idx="2">
                  <c:v>87.26</c:v>
                </c:pt>
                <c:pt idx="3">
                  <c:v>87.57</c:v>
                </c:pt>
                <c:pt idx="4">
                  <c:v>87.26</c:v>
                </c:pt>
              </c:numCache>
            </c:numRef>
          </c:val>
          <c:smooth val="0"/>
          <c:extLst>
            <c:ext xmlns:c16="http://schemas.microsoft.com/office/drawing/2014/chart" uri="{C3380CC4-5D6E-409C-BE32-E72D297353CC}">
              <c16:uniqueId val="{00000001-AF1D-441A-9755-52AC32ED8C0C}"/>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96.11</c:v>
                </c:pt>
                <c:pt idx="1">
                  <c:v>97.33</c:v>
                </c:pt>
                <c:pt idx="2">
                  <c:v>101.42</c:v>
                </c:pt>
                <c:pt idx="3">
                  <c:v>99.44</c:v>
                </c:pt>
                <c:pt idx="4">
                  <c:v>108.73</c:v>
                </c:pt>
              </c:numCache>
            </c:numRef>
          </c:val>
          <c:extLst>
            <c:ext xmlns:c16="http://schemas.microsoft.com/office/drawing/2014/chart" uri="{C3380CC4-5D6E-409C-BE32-E72D297353CC}">
              <c16:uniqueId val="{00000000-896D-4E23-B1E8-21D7E262D260}"/>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111.44</c:v>
                </c:pt>
                <c:pt idx="1">
                  <c:v>111.17</c:v>
                </c:pt>
                <c:pt idx="2">
                  <c:v>110.91</c:v>
                </c:pt>
                <c:pt idx="3">
                  <c:v>111.49</c:v>
                </c:pt>
                <c:pt idx="4">
                  <c:v>109.09</c:v>
                </c:pt>
              </c:numCache>
            </c:numRef>
          </c:val>
          <c:smooth val="0"/>
          <c:extLst>
            <c:ext xmlns:c16="http://schemas.microsoft.com/office/drawing/2014/chart" uri="{C3380CC4-5D6E-409C-BE32-E72D297353CC}">
              <c16:uniqueId val="{00000001-896D-4E23-B1E8-21D7E262D260}"/>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35.130000000000003</c:v>
                </c:pt>
                <c:pt idx="1">
                  <c:v>36.67</c:v>
                </c:pt>
                <c:pt idx="2">
                  <c:v>38.53</c:v>
                </c:pt>
                <c:pt idx="3">
                  <c:v>40.89</c:v>
                </c:pt>
                <c:pt idx="4">
                  <c:v>42.29</c:v>
                </c:pt>
              </c:numCache>
            </c:numRef>
          </c:val>
          <c:extLst>
            <c:ext xmlns:c16="http://schemas.microsoft.com/office/drawing/2014/chart" uri="{C3380CC4-5D6E-409C-BE32-E72D297353CC}">
              <c16:uniqueId val="{00000000-0E2F-48B9-8D33-5D7BF2E4AACF}"/>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47.62</c:v>
                </c:pt>
                <c:pt idx="1">
                  <c:v>48.55</c:v>
                </c:pt>
                <c:pt idx="2">
                  <c:v>49.2</c:v>
                </c:pt>
                <c:pt idx="3">
                  <c:v>50.01</c:v>
                </c:pt>
                <c:pt idx="4">
                  <c:v>50.99</c:v>
                </c:pt>
              </c:numCache>
            </c:numRef>
          </c:val>
          <c:smooth val="0"/>
          <c:extLst>
            <c:ext xmlns:c16="http://schemas.microsoft.com/office/drawing/2014/chart" uri="{C3380CC4-5D6E-409C-BE32-E72D297353CC}">
              <c16:uniqueId val="{00000001-0E2F-48B9-8D33-5D7BF2E4AACF}"/>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18.52</c:v>
                </c:pt>
                <c:pt idx="1">
                  <c:v>18.440000000000001</c:v>
                </c:pt>
                <c:pt idx="2">
                  <c:v>18.61</c:v>
                </c:pt>
                <c:pt idx="3">
                  <c:v>19.86</c:v>
                </c:pt>
                <c:pt idx="4">
                  <c:v>19.63</c:v>
                </c:pt>
              </c:numCache>
            </c:numRef>
          </c:val>
          <c:extLst>
            <c:ext xmlns:c16="http://schemas.microsoft.com/office/drawing/2014/chart" uri="{C3380CC4-5D6E-409C-BE32-E72D297353CC}">
              <c16:uniqueId val="{00000000-4F9B-45B7-A1ED-26986DD97D43}"/>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16.27</c:v>
                </c:pt>
                <c:pt idx="1">
                  <c:v>17.11</c:v>
                </c:pt>
                <c:pt idx="2">
                  <c:v>18.329999999999998</c:v>
                </c:pt>
                <c:pt idx="3">
                  <c:v>20.27</c:v>
                </c:pt>
                <c:pt idx="4">
                  <c:v>21.69</c:v>
                </c:pt>
              </c:numCache>
            </c:numRef>
          </c:val>
          <c:smooth val="0"/>
          <c:extLst>
            <c:ext xmlns:c16="http://schemas.microsoft.com/office/drawing/2014/chart" uri="{C3380CC4-5D6E-409C-BE32-E72D297353CC}">
              <c16:uniqueId val="{00000001-4F9B-45B7-A1ED-26986DD97D43}"/>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7FB-4C29-8863-52AEB37CFBD9}"/>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1.03</c:v>
                </c:pt>
                <c:pt idx="1">
                  <c:v>0.78</c:v>
                </c:pt>
                <c:pt idx="2">
                  <c:v>0.92</c:v>
                </c:pt>
                <c:pt idx="3">
                  <c:v>0.87</c:v>
                </c:pt>
                <c:pt idx="4">
                  <c:v>0.93</c:v>
                </c:pt>
              </c:numCache>
            </c:numRef>
          </c:val>
          <c:smooth val="0"/>
          <c:extLst>
            <c:ext xmlns:c16="http://schemas.microsoft.com/office/drawing/2014/chart" uri="{C3380CC4-5D6E-409C-BE32-E72D297353CC}">
              <c16:uniqueId val="{00000001-37FB-4C29-8863-52AEB37CFBD9}"/>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139.30000000000001</c:v>
                </c:pt>
                <c:pt idx="1">
                  <c:v>119.55</c:v>
                </c:pt>
                <c:pt idx="2">
                  <c:v>114.85</c:v>
                </c:pt>
                <c:pt idx="3">
                  <c:v>109.22</c:v>
                </c:pt>
                <c:pt idx="4">
                  <c:v>117.83</c:v>
                </c:pt>
              </c:numCache>
            </c:numRef>
          </c:val>
          <c:extLst>
            <c:ext xmlns:c16="http://schemas.microsoft.com/office/drawing/2014/chart" uri="{C3380CC4-5D6E-409C-BE32-E72D297353CC}">
              <c16:uniqueId val="{00000000-BB23-4E13-B90A-843500AABA6C}"/>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349.83</c:v>
                </c:pt>
                <c:pt idx="1">
                  <c:v>360.86</c:v>
                </c:pt>
                <c:pt idx="2">
                  <c:v>350.79</c:v>
                </c:pt>
                <c:pt idx="3">
                  <c:v>354.57</c:v>
                </c:pt>
                <c:pt idx="4">
                  <c:v>357.74</c:v>
                </c:pt>
              </c:numCache>
            </c:numRef>
          </c:val>
          <c:smooth val="0"/>
          <c:extLst>
            <c:ext xmlns:c16="http://schemas.microsoft.com/office/drawing/2014/chart" uri="{C3380CC4-5D6E-409C-BE32-E72D297353CC}">
              <c16:uniqueId val="{00000001-BB23-4E13-B90A-843500AABA6C}"/>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555.97</c:v>
                </c:pt>
                <c:pt idx="1">
                  <c:v>566.38</c:v>
                </c:pt>
                <c:pt idx="2">
                  <c:v>553.20000000000005</c:v>
                </c:pt>
                <c:pt idx="3">
                  <c:v>542.19000000000005</c:v>
                </c:pt>
                <c:pt idx="4">
                  <c:v>476.38</c:v>
                </c:pt>
              </c:numCache>
            </c:numRef>
          </c:val>
          <c:extLst>
            <c:ext xmlns:c16="http://schemas.microsoft.com/office/drawing/2014/chart" uri="{C3380CC4-5D6E-409C-BE32-E72D297353CC}">
              <c16:uniqueId val="{00000000-8733-4D49-9168-B077CF288801}"/>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314.87</c:v>
                </c:pt>
                <c:pt idx="1">
                  <c:v>309.27999999999997</c:v>
                </c:pt>
                <c:pt idx="2">
                  <c:v>322.92</c:v>
                </c:pt>
                <c:pt idx="3">
                  <c:v>303.45999999999998</c:v>
                </c:pt>
                <c:pt idx="4">
                  <c:v>307.27999999999997</c:v>
                </c:pt>
              </c:numCache>
            </c:numRef>
          </c:val>
          <c:smooth val="0"/>
          <c:extLst>
            <c:ext xmlns:c16="http://schemas.microsoft.com/office/drawing/2014/chart" uri="{C3380CC4-5D6E-409C-BE32-E72D297353CC}">
              <c16:uniqueId val="{00000001-8733-4D49-9168-B077CF288801}"/>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79.41</c:v>
                </c:pt>
                <c:pt idx="1">
                  <c:v>81.23</c:v>
                </c:pt>
                <c:pt idx="2">
                  <c:v>84.49</c:v>
                </c:pt>
                <c:pt idx="3">
                  <c:v>83.26</c:v>
                </c:pt>
                <c:pt idx="4">
                  <c:v>94.38</c:v>
                </c:pt>
              </c:numCache>
            </c:numRef>
          </c:val>
          <c:extLst>
            <c:ext xmlns:c16="http://schemas.microsoft.com/office/drawing/2014/chart" uri="{C3380CC4-5D6E-409C-BE32-E72D297353CC}">
              <c16:uniqueId val="{00000000-56A1-43E4-90A6-61769DF222A9}"/>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103.54</c:v>
                </c:pt>
                <c:pt idx="1">
                  <c:v>103.32</c:v>
                </c:pt>
                <c:pt idx="2">
                  <c:v>100.85</c:v>
                </c:pt>
                <c:pt idx="3">
                  <c:v>103.79</c:v>
                </c:pt>
                <c:pt idx="4">
                  <c:v>98.3</c:v>
                </c:pt>
              </c:numCache>
            </c:numRef>
          </c:val>
          <c:smooth val="0"/>
          <c:extLst>
            <c:ext xmlns:c16="http://schemas.microsoft.com/office/drawing/2014/chart" uri="{C3380CC4-5D6E-409C-BE32-E72D297353CC}">
              <c16:uniqueId val="{00000001-56A1-43E4-90A6-61769DF222A9}"/>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159.74</c:v>
                </c:pt>
                <c:pt idx="1">
                  <c:v>156.44999999999999</c:v>
                </c:pt>
                <c:pt idx="2">
                  <c:v>150.44999999999999</c:v>
                </c:pt>
                <c:pt idx="3">
                  <c:v>152.66</c:v>
                </c:pt>
                <c:pt idx="4">
                  <c:v>153.61000000000001</c:v>
                </c:pt>
              </c:numCache>
            </c:numRef>
          </c:val>
          <c:extLst>
            <c:ext xmlns:c16="http://schemas.microsoft.com/office/drawing/2014/chart" uri="{C3380CC4-5D6E-409C-BE32-E72D297353CC}">
              <c16:uniqueId val="{00000000-D867-43C6-B33B-52F748B82FAE}"/>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167.46</c:v>
                </c:pt>
                <c:pt idx="1">
                  <c:v>168.56</c:v>
                </c:pt>
                <c:pt idx="2">
                  <c:v>167.1</c:v>
                </c:pt>
                <c:pt idx="3">
                  <c:v>167.86</c:v>
                </c:pt>
                <c:pt idx="4">
                  <c:v>173.68</c:v>
                </c:pt>
              </c:numCache>
            </c:numRef>
          </c:val>
          <c:smooth val="0"/>
          <c:extLst>
            <c:ext xmlns:c16="http://schemas.microsoft.com/office/drawing/2014/chart" uri="{C3380CC4-5D6E-409C-BE32-E72D297353CC}">
              <c16:uniqueId val="{00000001-D867-43C6-B33B-52F748B82FAE}"/>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15">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15">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7" t="str">
        <f>データ!H6</f>
        <v>大分県　佐伯市</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6"/>
      <c r="D7" s="46"/>
      <c r="E7" s="46"/>
      <c r="F7" s="46"/>
      <c r="G7" s="46"/>
      <c r="H7" s="46"/>
      <c r="I7" s="45" t="s">
        <v>2</v>
      </c>
      <c r="J7" s="46"/>
      <c r="K7" s="46"/>
      <c r="L7" s="46"/>
      <c r="M7" s="46"/>
      <c r="N7" s="46"/>
      <c r="O7" s="67"/>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79" t="s">
        <v>9</v>
      </c>
      <c r="BM7" s="80"/>
      <c r="BN7" s="80"/>
      <c r="BO7" s="80"/>
      <c r="BP7" s="80"/>
      <c r="BQ7" s="80"/>
      <c r="BR7" s="80"/>
      <c r="BS7" s="80"/>
      <c r="BT7" s="80"/>
      <c r="BU7" s="80"/>
      <c r="BV7" s="80"/>
      <c r="BW7" s="80"/>
      <c r="BX7" s="80"/>
      <c r="BY7" s="81"/>
    </row>
    <row r="8" spans="1:78" ht="18.75" customHeight="1" x14ac:dyDescent="0.15">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A4</v>
      </c>
      <c r="X8" s="75"/>
      <c r="Y8" s="75"/>
      <c r="Z8" s="75"/>
      <c r="AA8" s="75"/>
      <c r="AB8" s="75"/>
      <c r="AC8" s="75"/>
      <c r="AD8" s="75" t="str">
        <f>データ!$M$6</f>
        <v>非設置</v>
      </c>
      <c r="AE8" s="75"/>
      <c r="AF8" s="75"/>
      <c r="AG8" s="75"/>
      <c r="AH8" s="75"/>
      <c r="AI8" s="75"/>
      <c r="AJ8" s="75"/>
      <c r="AK8" s="2"/>
      <c r="AL8" s="66">
        <f>データ!$R$6</f>
        <v>67126</v>
      </c>
      <c r="AM8" s="66"/>
      <c r="AN8" s="66"/>
      <c r="AO8" s="66"/>
      <c r="AP8" s="66"/>
      <c r="AQ8" s="66"/>
      <c r="AR8" s="66"/>
      <c r="AS8" s="66"/>
      <c r="AT8" s="37">
        <f>データ!$S$6</f>
        <v>903.14</v>
      </c>
      <c r="AU8" s="38"/>
      <c r="AV8" s="38"/>
      <c r="AW8" s="38"/>
      <c r="AX8" s="38"/>
      <c r="AY8" s="38"/>
      <c r="AZ8" s="38"/>
      <c r="BA8" s="38"/>
      <c r="BB8" s="55">
        <f>データ!$T$6</f>
        <v>74.33</v>
      </c>
      <c r="BC8" s="55"/>
      <c r="BD8" s="55"/>
      <c r="BE8" s="55"/>
      <c r="BF8" s="55"/>
      <c r="BG8" s="55"/>
      <c r="BH8" s="55"/>
      <c r="BI8" s="55"/>
      <c r="BJ8" s="3"/>
      <c r="BK8" s="3"/>
      <c r="BL8" s="68" t="s">
        <v>10</v>
      </c>
      <c r="BM8" s="69"/>
      <c r="BN8" s="70" t="s">
        <v>11</v>
      </c>
      <c r="BO8" s="70"/>
      <c r="BP8" s="70"/>
      <c r="BQ8" s="70"/>
      <c r="BR8" s="70"/>
      <c r="BS8" s="70"/>
      <c r="BT8" s="70"/>
      <c r="BU8" s="70"/>
      <c r="BV8" s="70"/>
      <c r="BW8" s="70"/>
      <c r="BX8" s="70"/>
      <c r="BY8" s="71"/>
    </row>
    <row r="9" spans="1:78" ht="18.75" customHeight="1" x14ac:dyDescent="0.15">
      <c r="A9" s="2"/>
      <c r="B9" s="45" t="s">
        <v>12</v>
      </c>
      <c r="C9" s="46"/>
      <c r="D9" s="46"/>
      <c r="E9" s="46"/>
      <c r="F9" s="46"/>
      <c r="G9" s="46"/>
      <c r="H9" s="46"/>
      <c r="I9" s="45" t="s">
        <v>13</v>
      </c>
      <c r="J9" s="46"/>
      <c r="K9" s="46"/>
      <c r="L9" s="46"/>
      <c r="M9" s="46"/>
      <c r="N9" s="46"/>
      <c r="O9" s="67"/>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15">
      <c r="A10" s="2"/>
      <c r="B10" s="37" t="str">
        <f>データ!$N$6</f>
        <v>-</v>
      </c>
      <c r="C10" s="38"/>
      <c r="D10" s="38"/>
      <c r="E10" s="38"/>
      <c r="F10" s="38"/>
      <c r="G10" s="38"/>
      <c r="H10" s="38"/>
      <c r="I10" s="37">
        <f>データ!$O$6</f>
        <v>63.55</v>
      </c>
      <c r="J10" s="38"/>
      <c r="K10" s="38"/>
      <c r="L10" s="38"/>
      <c r="M10" s="38"/>
      <c r="N10" s="38"/>
      <c r="O10" s="65"/>
      <c r="P10" s="55">
        <f>データ!$P$6</f>
        <v>99.21</v>
      </c>
      <c r="Q10" s="55"/>
      <c r="R10" s="55"/>
      <c r="S10" s="55"/>
      <c r="T10" s="55"/>
      <c r="U10" s="55"/>
      <c r="V10" s="55"/>
      <c r="W10" s="66">
        <f>データ!$Q$6</f>
        <v>2850</v>
      </c>
      <c r="X10" s="66"/>
      <c r="Y10" s="66"/>
      <c r="Z10" s="66"/>
      <c r="AA10" s="66"/>
      <c r="AB10" s="66"/>
      <c r="AC10" s="66"/>
      <c r="AD10" s="2"/>
      <c r="AE10" s="2"/>
      <c r="AF10" s="2"/>
      <c r="AG10" s="2"/>
      <c r="AH10" s="2"/>
      <c r="AI10" s="2"/>
      <c r="AJ10" s="2"/>
      <c r="AK10" s="2"/>
      <c r="AL10" s="66">
        <f>データ!$U$6</f>
        <v>66051</v>
      </c>
      <c r="AM10" s="66"/>
      <c r="AN10" s="66"/>
      <c r="AO10" s="66"/>
      <c r="AP10" s="66"/>
      <c r="AQ10" s="66"/>
      <c r="AR10" s="66"/>
      <c r="AS10" s="66"/>
      <c r="AT10" s="37">
        <f>データ!$V$6</f>
        <v>151.13</v>
      </c>
      <c r="AU10" s="38"/>
      <c r="AV10" s="38"/>
      <c r="AW10" s="38"/>
      <c r="AX10" s="38"/>
      <c r="AY10" s="38"/>
      <c r="AZ10" s="38"/>
      <c r="BA10" s="38"/>
      <c r="BB10" s="55">
        <f>データ!$W$6</f>
        <v>437.05</v>
      </c>
      <c r="BC10" s="55"/>
      <c r="BD10" s="55"/>
      <c r="BE10" s="55"/>
      <c r="BF10" s="55"/>
      <c r="BG10" s="55"/>
      <c r="BH10" s="55"/>
      <c r="BI10" s="55"/>
      <c r="BJ10" s="2"/>
      <c r="BK10" s="2"/>
      <c r="BL10" s="56" t="s">
        <v>21</v>
      </c>
      <c r="BM10" s="57"/>
      <c r="BN10" s="58" t="s">
        <v>22</v>
      </c>
      <c r="BO10" s="58"/>
      <c r="BP10" s="58"/>
      <c r="BQ10" s="58"/>
      <c r="BR10" s="58"/>
      <c r="BS10" s="58"/>
      <c r="BT10" s="58"/>
      <c r="BU10" s="58"/>
      <c r="BV10" s="58"/>
      <c r="BW10" s="58"/>
      <c r="BX10" s="58"/>
      <c r="BY10" s="5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31" t="s">
        <v>25</v>
      </c>
      <c r="BM14" s="32"/>
      <c r="BN14" s="32"/>
      <c r="BO14" s="32"/>
      <c r="BP14" s="32"/>
      <c r="BQ14" s="32"/>
      <c r="BR14" s="32"/>
      <c r="BS14" s="32"/>
      <c r="BT14" s="32"/>
      <c r="BU14" s="32"/>
      <c r="BV14" s="32"/>
      <c r="BW14" s="32"/>
      <c r="BX14" s="32"/>
      <c r="BY14" s="32"/>
      <c r="BZ14" s="33"/>
    </row>
    <row r="15" spans="1:78" ht="13.5" customHeight="1" x14ac:dyDescent="0.15">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111</v>
      </c>
      <c r="BM16" s="40"/>
      <c r="BN16" s="40"/>
      <c r="BO16" s="40"/>
      <c r="BP16" s="40"/>
      <c r="BQ16" s="40"/>
      <c r="BR16" s="40"/>
      <c r="BS16" s="40"/>
      <c r="BT16" s="40"/>
      <c r="BU16" s="40"/>
      <c r="BV16" s="40"/>
      <c r="BW16" s="40"/>
      <c r="BX16" s="40"/>
      <c r="BY16" s="40"/>
      <c r="BZ16" s="4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112</v>
      </c>
      <c r="BM47" s="40"/>
      <c r="BN47" s="40"/>
      <c r="BO47" s="40"/>
      <c r="BP47" s="40"/>
      <c r="BQ47" s="40"/>
      <c r="BR47" s="40"/>
      <c r="BS47" s="40"/>
      <c r="BT47" s="40"/>
      <c r="BU47" s="40"/>
      <c r="BV47" s="40"/>
      <c r="BW47" s="40"/>
      <c r="BX47" s="40"/>
      <c r="BY47" s="40"/>
      <c r="BZ47" s="4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15">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x14ac:dyDescent="0.15">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113</v>
      </c>
      <c r="BM66" s="40"/>
      <c r="BN66" s="40"/>
      <c r="BO66" s="40"/>
      <c r="BP66" s="40"/>
      <c r="BQ66" s="40"/>
      <c r="BR66" s="40"/>
      <c r="BS66" s="40"/>
      <c r="BT66" s="40"/>
      <c r="BU66" s="40"/>
      <c r="BV66" s="40"/>
      <c r="BW66" s="40"/>
      <c r="BX66" s="40"/>
      <c r="BY66" s="40"/>
      <c r="BZ66" s="4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2"/>
      <c r="BM82" s="53"/>
      <c r="BN82" s="53"/>
      <c r="BO82" s="53"/>
      <c r="BP82" s="53"/>
      <c r="BQ82" s="53"/>
      <c r="BR82" s="53"/>
      <c r="BS82" s="53"/>
      <c r="BT82" s="53"/>
      <c r="BU82" s="53"/>
      <c r="BV82" s="53"/>
      <c r="BW82" s="53"/>
      <c r="BX82" s="53"/>
      <c r="BY82" s="53"/>
      <c r="BZ82" s="54"/>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NsRyTa74+b6sQMpmmtAdacImHn82WxGTRIPVJQJydDHyrqWP21afiLVu1Ha22V0uT9N02cG5kR3KRtJgYujflQ==" saltValue="zxM1M3GQi/V81M28vSM+Bg=="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442054</v>
      </c>
      <c r="D6" s="20">
        <f t="shared" si="3"/>
        <v>46</v>
      </c>
      <c r="E6" s="20">
        <f t="shared" si="3"/>
        <v>1</v>
      </c>
      <c r="F6" s="20">
        <f t="shared" si="3"/>
        <v>0</v>
      </c>
      <c r="G6" s="20">
        <f t="shared" si="3"/>
        <v>1</v>
      </c>
      <c r="H6" s="20" t="str">
        <f t="shared" si="3"/>
        <v>大分県　佐伯市</v>
      </c>
      <c r="I6" s="20" t="str">
        <f t="shared" si="3"/>
        <v>法適用</v>
      </c>
      <c r="J6" s="20" t="str">
        <f t="shared" si="3"/>
        <v>水道事業</v>
      </c>
      <c r="K6" s="20" t="str">
        <f t="shared" si="3"/>
        <v>末端給水事業</v>
      </c>
      <c r="L6" s="20" t="str">
        <f t="shared" si="3"/>
        <v>A4</v>
      </c>
      <c r="M6" s="20" t="str">
        <f t="shared" si="3"/>
        <v>非設置</v>
      </c>
      <c r="N6" s="21" t="str">
        <f t="shared" si="3"/>
        <v>-</v>
      </c>
      <c r="O6" s="21">
        <f t="shared" si="3"/>
        <v>63.55</v>
      </c>
      <c r="P6" s="21">
        <f t="shared" si="3"/>
        <v>99.21</v>
      </c>
      <c r="Q6" s="21">
        <f t="shared" si="3"/>
        <v>2850</v>
      </c>
      <c r="R6" s="21">
        <f t="shared" si="3"/>
        <v>67126</v>
      </c>
      <c r="S6" s="21">
        <f t="shared" si="3"/>
        <v>903.14</v>
      </c>
      <c r="T6" s="21">
        <f t="shared" si="3"/>
        <v>74.33</v>
      </c>
      <c r="U6" s="21">
        <f t="shared" si="3"/>
        <v>66051</v>
      </c>
      <c r="V6" s="21">
        <f t="shared" si="3"/>
        <v>151.13</v>
      </c>
      <c r="W6" s="21">
        <f t="shared" si="3"/>
        <v>437.05</v>
      </c>
      <c r="X6" s="22">
        <f>IF(X7="",NA(),X7)</f>
        <v>96.11</v>
      </c>
      <c r="Y6" s="22">
        <f t="shared" ref="Y6:AG6" si="4">IF(Y7="",NA(),Y7)</f>
        <v>97.33</v>
      </c>
      <c r="Z6" s="22">
        <f t="shared" si="4"/>
        <v>101.42</v>
      </c>
      <c r="AA6" s="22">
        <f t="shared" si="4"/>
        <v>99.44</v>
      </c>
      <c r="AB6" s="22">
        <f t="shared" si="4"/>
        <v>108.73</v>
      </c>
      <c r="AC6" s="22">
        <f t="shared" si="4"/>
        <v>111.44</v>
      </c>
      <c r="AD6" s="22">
        <f t="shared" si="4"/>
        <v>111.17</v>
      </c>
      <c r="AE6" s="22">
        <f t="shared" si="4"/>
        <v>110.91</v>
      </c>
      <c r="AF6" s="22">
        <f t="shared" si="4"/>
        <v>111.49</v>
      </c>
      <c r="AG6" s="22">
        <f t="shared" si="4"/>
        <v>109.09</v>
      </c>
      <c r="AH6" s="21" t="str">
        <f>IF(AH7="","",IF(AH7="-","【-】","【"&amp;SUBSTITUTE(TEXT(AH7,"#,##0.00"),"-","△")&amp;"】"))</f>
        <v>【108.70】</v>
      </c>
      <c r="AI6" s="21">
        <f>IF(AI7="",NA(),AI7)</f>
        <v>0</v>
      </c>
      <c r="AJ6" s="21">
        <f t="shared" ref="AJ6:AR6" si="5">IF(AJ7="",NA(),AJ7)</f>
        <v>0</v>
      </c>
      <c r="AK6" s="21">
        <f t="shared" si="5"/>
        <v>0</v>
      </c>
      <c r="AL6" s="21">
        <f t="shared" si="5"/>
        <v>0</v>
      </c>
      <c r="AM6" s="21">
        <f t="shared" si="5"/>
        <v>0</v>
      </c>
      <c r="AN6" s="22">
        <f t="shared" si="5"/>
        <v>1.03</v>
      </c>
      <c r="AO6" s="22">
        <f t="shared" si="5"/>
        <v>0.78</v>
      </c>
      <c r="AP6" s="22">
        <f t="shared" si="5"/>
        <v>0.92</v>
      </c>
      <c r="AQ6" s="22">
        <f t="shared" si="5"/>
        <v>0.87</v>
      </c>
      <c r="AR6" s="22">
        <f t="shared" si="5"/>
        <v>0.93</v>
      </c>
      <c r="AS6" s="21" t="str">
        <f>IF(AS7="","",IF(AS7="-","【-】","【"&amp;SUBSTITUTE(TEXT(AS7,"#,##0.00"),"-","△")&amp;"】"))</f>
        <v>【1.34】</v>
      </c>
      <c r="AT6" s="22">
        <f>IF(AT7="",NA(),AT7)</f>
        <v>139.30000000000001</v>
      </c>
      <c r="AU6" s="22">
        <f t="shared" ref="AU6:BC6" si="6">IF(AU7="",NA(),AU7)</f>
        <v>119.55</v>
      </c>
      <c r="AV6" s="22">
        <f t="shared" si="6"/>
        <v>114.85</v>
      </c>
      <c r="AW6" s="22">
        <f t="shared" si="6"/>
        <v>109.22</v>
      </c>
      <c r="AX6" s="22">
        <f t="shared" si="6"/>
        <v>117.83</v>
      </c>
      <c r="AY6" s="22">
        <f t="shared" si="6"/>
        <v>349.83</v>
      </c>
      <c r="AZ6" s="22">
        <f t="shared" si="6"/>
        <v>360.86</v>
      </c>
      <c r="BA6" s="22">
        <f t="shared" si="6"/>
        <v>350.79</v>
      </c>
      <c r="BB6" s="22">
        <f t="shared" si="6"/>
        <v>354.57</v>
      </c>
      <c r="BC6" s="22">
        <f t="shared" si="6"/>
        <v>357.74</v>
      </c>
      <c r="BD6" s="21" t="str">
        <f>IF(BD7="","",IF(BD7="-","【-】","【"&amp;SUBSTITUTE(TEXT(BD7,"#,##0.00"),"-","△")&amp;"】"))</f>
        <v>【252.29】</v>
      </c>
      <c r="BE6" s="22">
        <f>IF(BE7="",NA(),BE7)</f>
        <v>555.97</v>
      </c>
      <c r="BF6" s="22">
        <f t="shared" ref="BF6:BN6" si="7">IF(BF7="",NA(),BF7)</f>
        <v>566.38</v>
      </c>
      <c r="BG6" s="22">
        <f t="shared" si="7"/>
        <v>553.20000000000005</v>
      </c>
      <c r="BH6" s="22">
        <f t="shared" si="7"/>
        <v>542.19000000000005</v>
      </c>
      <c r="BI6" s="22">
        <f t="shared" si="7"/>
        <v>476.38</v>
      </c>
      <c r="BJ6" s="22">
        <f t="shared" si="7"/>
        <v>314.87</v>
      </c>
      <c r="BK6" s="22">
        <f t="shared" si="7"/>
        <v>309.27999999999997</v>
      </c>
      <c r="BL6" s="22">
        <f t="shared" si="7"/>
        <v>322.92</v>
      </c>
      <c r="BM6" s="22">
        <f t="shared" si="7"/>
        <v>303.45999999999998</v>
      </c>
      <c r="BN6" s="22">
        <f t="shared" si="7"/>
        <v>307.27999999999997</v>
      </c>
      <c r="BO6" s="21" t="str">
        <f>IF(BO7="","",IF(BO7="-","【-】","【"&amp;SUBSTITUTE(TEXT(BO7,"#,##0.00"),"-","△")&amp;"】"))</f>
        <v>【268.07】</v>
      </c>
      <c r="BP6" s="22">
        <f>IF(BP7="",NA(),BP7)</f>
        <v>79.41</v>
      </c>
      <c r="BQ6" s="22">
        <f t="shared" ref="BQ6:BY6" si="8">IF(BQ7="",NA(),BQ7)</f>
        <v>81.23</v>
      </c>
      <c r="BR6" s="22">
        <f t="shared" si="8"/>
        <v>84.49</v>
      </c>
      <c r="BS6" s="22">
        <f t="shared" si="8"/>
        <v>83.26</v>
      </c>
      <c r="BT6" s="22">
        <f t="shared" si="8"/>
        <v>94.38</v>
      </c>
      <c r="BU6" s="22">
        <f t="shared" si="8"/>
        <v>103.54</v>
      </c>
      <c r="BV6" s="22">
        <f t="shared" si="8"/>
        <v>103.32</v>
      </c>
      <c r="BW6" s="22">
        <f t="shared" si="8"/>
        <v>100.85</v>
      </c>
      <c r="BX6" s="22">
        <f t="shared" si="8"/>
        <v>103.79</v>
      </c>
      <c r="BY6" s="22">
        <f t="shared" si="8"/>
        <v>98.3</v>
      </c>
      <c r="BZ6" s="21" t="str">
        <f>IF(BZ7="","",IF(BZ7="-","【-】","【"&amp;SUBSTITUTE(TEXT(BZ7,"#,##0.00"),"-","△")&amp;"】"))</f>
        <v>【97.47】</v>
      </c>
      <c r="CA6" s="22">
        <f>IF(CA7="",NA(),CA7)</f>
        <v>159.74</v>
      </c>
      <c r="CB6" s="22">
        <f t="shared" ref="CB6:CJ6" si="9">IF(CB7="",NA(),CB7)</f>
        <v>156.44999999999999</v>
      </c>
      <c r="CC6" s="22">
        <f t="shared" si="9"/>
        <v>150.44999999999999</v>
      </c>
      <c r="CD6" s="22">
        <f t="shared" si="9"/>
        <v>152.66</v>
      </c>
      <c r="CE6" s="22">
        <f t="shared" si="9"/>
        <v>153.61000000000001</v>
      </c>
      <c r="CF6" s="22">
        <f t="shared" si="9"/>
        <v>167.46</v>
      </c>
      <c r="CG6" s="22">
        <f t="shared" si="9"/>
        <v>168.56</v>
      </c>
      <c r="CH6" s="22">
        <f t="shared" si="9"/>
        <v>167.1</v>
      </c>
      <c r="CI6" s="22">
        <f t="shared" si="9"/>
        <v>167.86</v>
      </c>
      <c r="CJ6" s="22">
        <f t="shared" si="9"/>
        <v>173.68</v>
      </c>
      <c r="CK6" s="21" t="str">
        <f>IF(CK7="","",IF(CK7="-","【-】","【"&amp;SUBSTITUTE(TEXT(CK7,"#,##0.00"),"-","△")&amp;"】"))</f>
        <v>【174.75】</v>
      </c>
      <c r="CL6" s="22">
        <f>IF(CL7="",NA(),CL7)</f>
        <v>77.900000000000006</v>
      </c>
      <c r="CM6" s="22">
        <f t="shared" ref="CM6:CU6" si="10">IF(CM7="",NA(),CM7)</f>
        <v>73.349999999999994</v>
      </c>
      <c r="CN6" s="22">
        <f t="shared" si="10"/>
        <v>72.349999999999994</v>
      </c>
      <c r="CO6" s="22">
        <f t="shared" si="10"/>
        <v>67.41</v>
      </c>
      <c r="CP6" s="22">
        <f t="shared" si="10"/>
        <v>66.540000000000006</v>
      </c>
      <c r="CQ6" s="22">
        <f t="shared" si="10"/>
        <v>59.46</v>
      </c>
      <c r="CR6" s="22">
        <f t="shared" si="10"/>
        <v>59.51</v>
      </c>
      <c r="CS6" s="22">
        <f t="shared" si="10"/>
        <v>59.91</v>
      </c>
      <c r="CT6" s="22">
        <f t="shared" si="10"/>
        <v>59.4</v>
      </c>
      <c r="CU6" s="22">
        <f t="shared" si="10"/>
        <v>59.24</v>
      </c>
      <c r="CV6" s="21" t="str">
        <f>IF(CV7="","",IF(CV7="-","【-】","【"&amp;SUBSTITUTE(TEXT(CV7,"#,##0.00"),"-","△")&amp;"】"))</f>
        <v>【59.97】</v>
      </c>
      <c r="CW6" s="22">
        <f>IF(CW7="",NA(),CW7)</f>
        <v>76.349999999999994</v>
      </c>
      <c r="CX6" s="22">
        <f t="shared" ref="CX6:DF6" si="11">IF(CX7="",NA(),CX7)</f>
        <v>79.95</v>
      </c>
      <c r="CY6" s="22">
        <f t="shared" si="11"/>
        <v>80.91</v>
      </c>
      <c r="CZ6" s="22">
        <f t="shared" si="11"/>
        <v>84.29</v>
      </c>
      <c r="DA6" s="22">
        <f t="shared" si="11"/>
        <v>83.21</v>
      </c>
      <c r="DB6" s="22">
        <f t="shared" si="11"/>
        <v>87.41</v>
      </c>
      <c r="DC6" s="22">
        <f t="shared" si="11"/>
        <v>87.08</v>
      </c>
      <c r="DD6" s="22">
        <f t="shared" si="11"/>
        <v>87.26</v>
      </c>
      <c r="DE6" s="22">
        <f t="shared" si="11"/>
        <v>87.57</v>
      </c>
      <c r="DF6" s="22">
        <f t="shared" si="11"/>
        <v>87.26</v>
      </c>
      <c r="DG6" s="21" t="str">
        <f>IF(DG7="","",IF(DG7="-","【-】","【"&amp;SUBSTITUTE(TEXT(DG7,"#,##0.00"),"-","△")&amp;"】"))</f>
        <v>【89.76】</v>
      </c>
      <c r="DH6" s="22">
        <f>IF(DH7="",NA(),DH7)</f>
        <v>35.130000000000003</v>
      </c>
      <c r="DI6" s="22">
        <f t="shared" ref="DI6:DQ6" si="12">IF(DI7="",NA(),DI7)</f>
        <v>36.67</v>
      </c>
      <c r="DJ6" s="22">
        <f t="shared" si="12"/>
        <v>38.53</v>
      </c>
      <c r="DK6" s="22">
        <f t="shared" si="12"/>
        <v>40.89</v>
      </c>
      <c r="DL6" s="22">
        <f t="shared" si="12"/>
        <v>42.29</v>
      </c>
      <c r="DM6" s="22">
        <f t="shared" si="12"/>
        <v>47.62</v>
      </c>
      <c r="DN6" s="22">
        <f t="shared" si="12"/>
        <v>48.55</v>
      </c>
      <c r="DO6" s="22">
        <f t="shared" si="12"/>
        <v>49.2</v>
      </c>
      <c r="DP6" s="22">
        <f t="shared" si="12"/>
        <v>50.01</v>
      </c>
      <c r="DQ6" s="22">
        <f t="shared" si="12"/>
        <v>50.99</v>
      </c>
      <c r="DR6" s="21" t="str">
        <f>IF(DR7="","",IF(DR7="-","【-】","【"&amp;SUBSTITUTE(TEXT(DR7,"#,##0.00"),"-","△")&amp;"】"))</f>
        <v>【51.51】</v>
      </c>
      <c r="DS6" s="22">
        <f>IF(DS7="",NA(),DS7)</f>
        <v>18.52</v>
      </c>
      <c r="DT6" s="22">
        <f t="shared" ref="DT6:EB6" si="13">IF(DT7="",NA(),DT7)</f>
        <v>18.440000000000001</v>
      </c>
      <c r="DU6" s="22">
        <f t="shared" si="13"/>
        <v>18.61</v>
      </c>
      <c r="DV6" s="22">
        <f t="shared" si="13"/>
        <v>19.86</v>
      </c>
      <c r="DW6" s="22">
        <f t="shared" si="13"/>
        <v>19.63</v>
      </c>
      <c r="DX6" s="22">
        <f t="shared" si="13"/>
        <v>16.27</v>
      </c>
      <c r="DY6" s="22">
        <f t="shared" si="13"/>
        <v>17.11</v>
      </c>
      <c r="DZ6" s="22">
        <f t="shared" si="13"/>
        <v>18.329999999999998</v>
      </c>
      <c r="EA6" s="22">
        <f t="shared" si="13"/>
        <v>20.27</v>
      </c>
      <c r="EB6" s="22">
        <f t="shared" si="13"/>
        <v>21.69</v>
      </c>
      <c r="EC6" s="21" t="str">
        <f>IF(EC7="","",IF(EC7="-","【-】","【"&amp;SUBSTITUTE(TEXT(EC7,"#,##0.00"),"-","△")&amp;"】"))</f>
        <v>【23.75】</v>
      </c>
      <c r="ED6" s="22">
        <f>IF(ED7="",NA(),ED7)</f>
        <v>0.49</v>
      </c>
      <c r="EE6" s="22">
        <f t="shared" ref="EE6:EM6" si="14">IF(EE7="",NA(),EE7)</f>
        <v>0.76</v>
      </c>
      <c r="EF6" s="22">
        <f t="shared" si="14"/>
        <v>0.59</v>
      </c>
      <c r="EG6" s="22">
        <f t="shared" si="14"/>
        <v>0.47</v>
      </c>
      <c r="EH6" s="22">
        <f t="shared" si="14"/>
        <v>0.86</v>
      </c>
      <c r="EI6" s="22">
        <f t="shared" si="14"/>
        <v>0.63</v>
      </c>
      <c r="EJ6" s="22">
        <f t="shared" si="14"/>
        <v>0.63</v>
      </c>
      <c r="EK6" s="22">
        <f t="shared" si="14"/>
        <v>0.6</v>
      </c>
      <c r="EL6" s="22">
        <f t="shared" si="14"/>
        <v>0.56000000000000005</v>
      </c>
      <c r="EM6" s="22">
        <f t="shared" si="14"/>
        <v>0.6</v>
      </c>
      <c r="EN6" s="21" t="str">
        <f>IF(EN7="","",IF(EN7="-","【-】","【"&amp;SUBSTITUTE(TEXT(EN7,"#,##0.00"),"-","△")&amp;"】"))</f>
        <v>【0.67】</v>
      </c>
    </row>
    <row r="7" spans="1:144" s="23" customFormat="1" x14ac:dyDescent="0.15">
      <c r="A7" s="15"/>
      <c r="B7" s="24">
        <v>2022</v>
      </c>
      <c r="C7" s="24">
        <v>442054</v>
      </c>
      <c r="D7" s="24">
        <v>46</v>
      </c>
      <c r="E7" s="24">
        <v>1</v>
      </c>
      <c r="F7" s="24">
        <v>0</v>
      </c>
      <c r="G7" s="24">
        <v>1</v>
      </c>
      <c r="H7" s="24" t="s">
        <v>93</v>
      </c>
      <c r="I7" s="24" t="s">
        <v>94</v>
      </c>
      <c r="J7" s="24" t="s">
        <v>95</v>
      </c>
      <c r="K7" s="24" t="s">
        <v>96</v>
      </c>
      <c r="L7" s="24" t="s">
        <v>97</v>
      </c>
      <c r="M7" s="24" t="s">
        <v>98</v>
      </c>
      <c r="N7" s="25" t="s">
        <v>99</v>
      </c>
      <c r="O7" s="25">
        <v>63.55</v>
      </c>
      <c r="P7" s="25">
        <v>99.21</v>
      </c>
      <c r="Q7" s="25">
        <v>2850</v>
      </c>
      <c r="R7" s="25">
        <v>67126</v>
      </c>
      <c r="S7" s="25">
        <v>903.14</v>
      </c>
      <c r="T7" s="25">
        <v>74.33</v>
      </c>
      <c r="U7" s="25">
        <v>66051</v>
      </c>
      <c r="V7" s="25">
        <v>151.13</v>
      </c>
      <c r="W7" s="25">
        <v>437.05</v>
      </c>
      <c r="X7" s="25">
        <v>96.11</v>
      </c>
      <c r="Y7" s="25">
        <v>97.33</v>
      </c>
      <c r="Z7" s="25">
        <v>101.42</v>
      </c>
      <c r="AA7" s="25">
        <v>99.44</v>
      </c>
      <c r="AB7" s="25">
        <v>108.73</v>
      </c>
      <c r="AC7" s="25">
        <v>111.44</v>
      </c>
      <c r="AD7" s="25">
        <v>111.17</v>
      </c>
      <c r="AE7" s="25">
        <v>110.91</v>
      </c>
      <c r="AF7" s="25">
        <v>111.49</v>
      </c>
      <c r="AG7" s="25">
        <v>109.09</v>
      </c>
      <c r="AH7" s="25">
        <v>108.7</v>
      </c>
      <c r="AI7" s="25">
        <v>0</v>
      </c>
      <c r="AJ7" s="25">
        <v>0</v>
      </c>
      <c r="AK7" s="25">
        <v>0</v>
      </c>
      <c r="AL7" s="25">
        <v>0</v>
      </c>
      <c r="AM7" s="25">
        <v>0</v>
      </c>
      <c r="AN7" s="25">
        <v>1.03</v>
      </c>
      <c r="AO7" s="25">
        <v>0.78</v>
      </c>
      <c r="AP7" s="25">
        <v>0.92</v>
      </c>
      <c r="AQ7" s="25">
        <v>0.87</v>
      </c>
      <c r="AR7" s="25">
        <v>0.93</v>
      </c>
      <c r="AS7" s="25">
        <v>1.34</v>
      </c>
      <c r="AT7" s="25">
        <v>139.30000000000001</v>
      </c>
      <c r="AU7" s="25">
        <v>119.55</v>
      </c>
      <c r="AV7" s="25">
        <v>114.85</v>
      </c>
      <c r="AW7" s="25">
        <v>109.22</v>
      </c>
      <c r="AX7" s="25">
        <v>117.83</v>
      </c>
      <c r="AY7" s="25">
        <v>349.83</v>
      </c>
      <c r="AZ7" s="25">
        <v>360.86</v>
      </c>
      <c r="BA7" s="25">
        <v>350.79</v>
      </c>
      <c r="BB7" s="25">
        <v>354.57</v>
      </c>
      <c r="BC7" s="25">
        <v>357.74</v>
      </c>
      <c r="BD7" s="25">
        <v>252.29</v>
      </c>
      <c r="BE7" s="25">
        <v>555.97</v>
      </c>
      <c r="BF7" s="25">
        <v>566.38</v>
      </c>
      <c r="BG7" s="25">
        <v>553.20000000000005</v>
      </c>
      <c r="BH7" s="25">
        <v>542.19000000000005</v>
      </c>
      <c r="BI7" s="25">
        <v>476.38</v>
      </c>
      <c r="BJ7" s="25">
        <v>314.87</v>
      </c>
      <c r="BK7" s="25">
        <v>309.27999999999997</v>
      </c>
      <c r="BL7" s="25">
        <v>322.92</v>
      </c>
      <c r="BM7" s="25">
        <v>303.45999999999998</v>
      </c>
      <c r="BN7" s="25">
        <v>307.27999999999997</v>
      </c>
      <c r="BO7" s="25">
        <v>268.07</v>
      </c>
      <c r="BP7" s="25">
        <v>79.41</v>
      </c>
      <c r="BQ7" s="25">
        <v>81.23</v>
      </c>
      <c r="BR7" s="25">
        <v>84.49</v>
      </c>
      <c r="BS7" s="25">
        <v>83.26</v>
      </c>
      <c r="BT7" s="25">
        <v>94.38</v>
      </c>
      <c r="BU7" s="25">
        <v>103.54</v>
      </c>
      <c r="BV7" s="25">
        <v>103.32</v>
      </c>
      <c r="BW7" s="25">
        <v>100.85</v>
      </c>
      <c r="BX7" s="25">
        <v>103.79</v>
      </c>
      <c r="BY7" s="25">
        <v>98.3</v>
      </c>
      <c r="BZ7" s="25">
        <v>97.47</v>
      </c>
      <c r="CA7" s="25">
        <v>159.74</v>
      </c>
      <c r="CB7" s="25">
        <v>156.44999999999999</v>
      </c>
      <c r="CC7" s="25">
        <v>150.44999999999999</v>
      </c>
      <c r="CD7" s="25">
        <v>152.66</v>
      </c>
      <c r="CE7" s="25">
        <v>153.61000000000001</v>
      </c>
      <c r="CF7" s="25">
        <v>167.46</v>
      </c>
      <c r="CG7" s="25">
        <v>168.56</v>
      </c>
      <c r="CH7" s="25">
        <v>167.1</v>
      </c>
      <c r="CI7" s="25">
        <v>167.86</v>
      </c>
      <c r="CJ7" s="25">
        <v>173.68</v>
      </c>
      <c r="CK7" s="25">
        <v>174.75</v>
      </c>
      <c r="CL7" s="25">
        <v>77.900000000000006</v>
      </c>
      <c r="CM7" s="25">
        <v>73.349999999999994</v>
      </c>
      <c r="CN7" s="25">
        <v>72.349999999999994</v>
      </c>
      <c r="CO7" s="25">
        <v>67.41</v>
      </c>
      <c r="CP7" s="25">
        <v>66.540000000000006</v>
      </c>
      <c r="CQ7" s="25">
        <v>59.46</v>
      </c>
      <c r="CR7" s="25">
        <v>59.51</v>
      </c>
      <c r="CS7" s="25">
        <v>59.91</v>
      </c>
      <c r="CT7" s="25">
        <v>59.4</v>
      </c>
      <c r="CU7" s="25">
        <v>59.24</v>
      </c>
      <c r="CV7" s="25">
        <v>59.97</v>
      </c>
      <c r="CW7" s="25">
        <v>76.349999999999994</v>
      </c>
      <c r="CX7" s="25">
        <v>79.95</v>
      </c>
      <c r="CY7" s="25">
        <v>80.91</v>
      </c>
      <c r="CZ7" s="25">
        <v>84.29</v>
      </c>
      <c r="DA7" s="25">
        <v>83.21</v>
      </c>
      <c r="DB7" s="25">
        <v>87.41</v>
      </c>
      <c r="DC7" s="25">
        <v>87.08</v>
      </c>
      <c r="DD7" s="25">
        <v>87.26</v>
      </c>
      <c r="DE7" s="25">
        <v>87.57</v>
      </c>
      <c r="DF7" s="25">
        <v>87.26</v>
      </c>
      <c r="DG7" s="25">
        <v>89.76</v>
      </c>
      <c r="DH7" s="25">
        <v>35.130000000000003</v>
      </c>
      <c r="DI7" s="25">
        <v>36.67</v>
      </c>
      <c r="DJ7" s="25">
        <v>38.53</v>
      </c>
      <c r="DK7" s="25">
        <v>40.89</v>
      </c>
      <c r="DL7" s="25">
        <v>42.29</v>
      </c>
      <c r="DM7" s="25">
        <v>47.62</v>
      </c>
      <c r="DN7" s="25">
        <v>48.55</v>
      </c>
      <c r="DO7" s="25">
        <v>49.2</v>
      </c>
      <c r="DP7" s="25">
        <v>50.01</v>
      </c>
      <c r="DQ7" s="25">
        <v>50.99</v>
      </c>
      <c r="DR7" s="25">
        <v>51.51</v>
      </c>
      <c r="DS7" s="25">
        <v>18.52</v>
      </c>
      <c r="DT7" s="25">
        <v>18.440000000000001</v>
      </c>
      <c r="DU7" s="25">
        <v>18.61</v>
      </c>
      <c r="DV7" s="25">
        <v>19.86</v>
      </c>
      <c r="DW7" s="25">
        <v>19.63</v>
      </c>
      <c r="DX7" s="25">
        <v>16.27</v>
      </c>
      <c r="DY7" s="25">
        <v>17.11</v>
      </c>
      <c r="DZ7" s="25">
        <v>18.329999999999998</v>
      </c>
      <c r="EA7" s="25">
        <v>20.27</v>
      </c>
      <c r="EB7" s="25">
        <v>21.69</v>
      </c>
      <c r="EC7" s="25">
        <v>23.75</v>
      </c>
      <c r="ED7" s="25">
        <v>0.49</v>
      </c>
      <c r="EE7" s="25">
        <v>0.76</v>
      </c>
      <c r="EF7" s="25">
        <v>0.59</v>
      </c>
      <c r="EG7" s="25">
        <v>0.47</v>
      </c>
      <c r="EH7" s="25">
        <v>0.86</v>
      </c>
      <c r="EI7" s="25">
        <v>0.63</v>
      </c>
      <c r="EJ7" s="25">
        <v>0.63</v>
      </c>
      <c r="EK7" s="25">
        <v>0.6</v>
      </c>
      <c r="EL7" s="25">
        <v>0.56000000000000005</v>
      </c>
      <c r="EM7" s="25">
        <v>0.6</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108</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oitapref</cp:lastModifiedBy>
  <cp:lastPrinted>2024-01-18T04:55:24Z</cp:lastPrinted>
  <dcterms:created xsi:type="dcterms:W3CDTF">2023-12-05T01:02:11Z</dcterms:created>
  <dcterms:modified xsi:type="dcterms:W3CDTF">2024-02-26T01:39:19Z</dcterms:modified>
  <cp:category/>
</cp:coreProperties>
</file>