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3 中津市\"/>
    </mc:Choice>
  </mc:AlternateContent>
  <workbookProtection workbookAlgorithmName="SHA-512" workbookHashValue="PAy+Asuwg+gN42DalVu+CfKpHMjkbj5fPehAlKFMN0VeJR/2OYkueIIEmvU6nBPodbddr7jxllfIkDKRgBhfBw==" workbookSaltValue="lndpZoz/isSvR6ZDTcvz8g==" workbookSpinCount="100000" lockStructure="1"/>
  <bookViews>
    <workbookView xWindow="-120" yWindow="-120" windowWidth="29040" windowHeight="15840"/>
  </bookViews>
  <sheets>
    <sheet name="法適用_病院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D32" i="4"/>
  <c r="P32" i="4"/>
  <c r="DG78" i="4"/>
  <c r="DD54" i="4"/>
  <c r="P78" i="4"/>
  <c r="P54" i="4"/>
  <c r="KG78" i="4"/>
  <c r="KF54" i="4"/>
  <c r="KF32" i="4"/>
  <c r="LZ78" i="4"/>
  <c r="LY54" i="4"/>
  <c r="LY32" i="4"/>
  <c r="IK32" i="4"/>
  <c r="IM78" i="4"/>
  <c r="IK54"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<sst xmlns="http://schemas.openxmlformats.org/spreadsheetml/2006/main" count="343" uniqueCount="183">
  <si>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</si>
  <si>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</si>
  <si>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</si>
  <si>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</si>
  <si>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</si>
  <si>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</si>
  <si>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</si>
  <si>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</si>
  <si>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</si>
  <si>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</si>
  <si>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</si>
  <si>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</si>
  <si>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</si>
  <si>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</si>
  <si>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</si>
  <si>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</si>
  <si>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</si>
  <si>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</si>
  <si>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</si>
  <si>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</si>
  <si>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</si>
  <si>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</si>
  <si>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</si>
  <si>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</si>
  <si>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</si>
  <si>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</si>
  <si>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</si>
  <si>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</si>
  <si>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</si>
  <si>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</si>
  <si>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</si>
  <si>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</si>
  <si>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</si>
  <si>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</si>
  <si>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</si>
  <si>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</si>
  <si>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</si>
  <si>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</si>
  <si>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</si>
  <si>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</si>
  <si>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</si>
  <si>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</si>
  <si>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</si>
  <si>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</si>
  <si>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</si>
  <si>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</si>
  <si>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</si>
  <si>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</si>
  <si>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</si>
  <si>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</si>
  <si>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</si>
  <si>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</si>
  <si>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</si>
  <si>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</si>
  <si>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</si>
  <si>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</si>
  <si>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</si>
  <si>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</si>
  <si>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</si>
  <si>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</si>
  <si>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</si>
  <si>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</si>
  <si>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</si>
  <si>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</si>
  <si>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</si>
  <si>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</si>
  <si>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</si>
  <si>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</si>
  <si>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</si>
  <si>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</si>
  <si>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</si>
  <si>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</si>
  <si>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</si>
  <si>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</si>
  <si>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</si>
  <si>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</si>
  <si>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</si>
  <si>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</si>
  <si>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</si>
  <si>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</si>
  <si>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</si>
  <si>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</si>
  <si>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</si>
  <si>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</si>
  <si>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</si>
  <si>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</si>
  <si>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</si>
  <si>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</si>
  <si>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</si>
  <si>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</si>
  <si>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</si>
  <si>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</si>
  <si>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</si>
  <si>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</si>
  <si>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</si>
  <si>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</si>
  <si>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</si>
  <si>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</si>
  <si>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</si>
  <si>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</si>
  <si>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</si>
  <si>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</si>
  <si>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</si>
  <si>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</si>
  <si>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</si>
  <si>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</si>
  <si>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</si>
  <si>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</si>
  <si>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</si>
  <si>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</si>
  <si>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</si>
  <si>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</si>
  <si>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</si>
  <si>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</si>
  <si>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</si>
  <si>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</si>
  <si>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</si>
  <si>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</si>
  <si>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</si>
  <si>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</si>
  <si>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</si>
  <si>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</si>
  <si>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</si>
  <si>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</si>
  <si>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</si>
  <si>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</si>
  <si>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</si>
  <si>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</si>
  <si>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</si>
  <si>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</si>
  <si>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</si>
  <si>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</si>
  <si>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</si>
  <si>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</si>
  <si>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</si>
  <si>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</si>
  <si>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</si>
  <si>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</si>
  <si>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</si>
  <si>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</si>
  <si>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</si>
  <si>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</si>
  <si>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</si>
  <si>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</si>
  <si>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</si>
  <si>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</si>
  <si>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</si>
  <si>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</si>
  <si>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</si>
  <si>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</si>
  <si>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</si>
  <si>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</si>
  <si>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</si>
  <si>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</si>
  <si>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</si>
  <si>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</si>
  <si>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</si>
  <si>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</si>
  <si>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</si>
  <si>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</si>
  <si>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</si>
  <si>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中津市</t>
  </si>
  <si>
    <t>中津市民病院</t>
  </si>
  <si>
    <t>条例全部</t>
  </si>
  <si>
    <t>病院事業</t>
  </si>
  <si>
    <t>一般病院</t>
  </si>
  <si>
    <t>200床以上～300床未満</t>
  </si>
  <si>
    <t>自治体職員 民間企業出身</t>
  </si>
  <si>
    <t>直営</t>
  </si>
  <si>
    <t>対象</t>
  </si>
  <si>
    <t>透 I 未 訓 ガ</t>
  </si>
  <si>
    <t>救 臨 が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</si>
  <si>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</si>
  <si>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</si>
  <si>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</si>
  <si>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</si>
  <si>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</si>
  <si>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</si>
  <si>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</si>
  <si>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2012年10月に新病院の稼働、また2018年2月には新病棟、リハビリ棟を稼働させている。施設・設備共に比較的新しいこともあり、「有形固定資産減価償却率」は低い数値となっている。
「器械備品減価償却率」については、新病院稼働時に購入した医療機器等の減価償却がほぼ終了しているため平均値より高い値となっているが、高額な医療機器や総合情報システムの更新などが控えており数値は徐々に低下していくと思われる。
</t>
    <rPh sb="155" eb="157">
      <t>コウガク</t>
    </rPh>
    <rPh sb="158" eb="162">
      <t>イリョウキキ</t>
    </rPh>
    <rPh sb="163" eb="167">
      <t>ソウゴウジョウホウ</t>
    </rPh>
    <rPh sb="172" eb="174">
      <t>コウシン</t>
    </rPh>
    <rPh sb="177" eb="178">
      <t>ヒカ</t>
    </rPh>
    <phoneticPr fontId="5"/>
  </si>
  <si>
    <t>地域で唯一の中核公的病院として、急性期を中心とした医療を提供している。主な指定状況としては、「地域医療支援病院」「救急告示病院」「地域周産期母子医療センター」「災害拠点病院」「地域がん診療連携拠点病院」等があり、がん、脳卒中・心筋梗塞等の心血管疾患、小児周産期等の疾患等、幅広い疾患に対応している。また地域医療機関との連携にも力を入れており、地域完結型医療の提供に努めている。
救急医療については、救急搬送患者や地域医療機関からの紹介患者を積極的に受入れており年々患者数は増加している。
緊急時における後方病床の確保のため在宅療養後方支援病院としての役割も果たしている。今後も地域医療機関との連携を強化していく。</t>
    <rPh sb="230" eb="232">
      <t>ネンネン</t>
    </rPh>
    <rPh sb="232" eb="234">
      <t>カンジャ</t>
    </rPh>
    <rPh sb="234" eb="235">
      <t>スウ</t>
    </rPh>
    <rPh sb="236" eb="238">
      <t>ゾウカ</t>
    </rPh>
    <rPh sb="244" eb="247">
      <t>キンキュウジ</t>
    </rPh>
    <rPh sb="251" eb="253">
      <t>コウホウ</t>
    </rPh>
    <rPh sb="253" eb="255">
      <t>ビョウショウ</t>
    </rPh>
    <rPh sb="256" eb="258">
      <t>カクホ</t>
    </rPh>
    <rPh sb="261" eb="265">
      <t>ザイタクリョウヨウ</t>
    </rPh>
    <rPh sb="265" eb="267">
      <t>コウホウ</t>
    </rPh>
    <rPh sb="267" eb="269">
      <t>シエン</t>
    </rPh>
    <rPh sb="269" eb="271">
      <t>ビョウイン</t>
    </rPh>
    <rPh sb="275" eb="277">
      <t>ヤクワリ</t>
    </rPh>
    <rPh sb="278" eb="279">
      <t>ハ</t>
    </rPh>
    <rPh sb="285" eb="287">
      <t>コンゴ</t>
    </rPh>
    <rPh sb="288" eb="290">
      <t>チイキ</t>
    </rPh>
    <rPh sb="290" eb="294">
      <t>イリョウキカン</t>
    </rPh>
    <rPh sb="296" eb="298">
      <t>レンケイ</t>
    </rPh>
    <rPh sb="299" eb="301">
      <t>キョウカ</t>
    </rPh>
    <phoneticPr fontId="5"/>
  </si>
  <si>
    <t xml:space="preserve">経営の健全性、効率性を示す指標はコロナ禍の影響があった令和２年度３年度に比べ改善の傾向にある。収益においては、入院、外来ともに患者一人当たりの単価が上昇傾向にあり、各種加算等算定に関しては経営努力をしている。これらの結果、年々上昇していた職員給与費対医業収益比率は５割を切る結果となっている。
ただ、近年の物価高騰、各種事業体の人件費確保の為の価格転嫁等費用上昇の流れは止まらず、経営としては厳しくなることが予想される。
費用の上昇を賄える医業収益の確保が今後の課題と言える。
</t>
    <rPh sb="0" eb="2">
      <t>ケイエイ</t>
    </rPh>
    <rPh sb="3" eb="5">
      <t>ケンゼン</t>
    </rPh>
    <rPh sb="5" eb="6">
      <t>セイ</t>
    </rPh>
    <rPh sb="7" eb="10">
      <t>コウリツセイ</t>
    </rPh>
    <rPh sb="11" eb="12">
      <t>シメ</t>
    </rPh>
    <rPh sb="13" eb="15">
      <t>シヒョウ</t>
    </rPh>
    <rPh sb="19" eb="20">
      <t>カ</t>
    </rPh>
    <rPh sb="21" eb="23">
      <t>エイキョウ</t>
    </rPh>
    <rPh sb="27" eb="29">
      <t>レイワ</t>
    </rPh>
    <rPh sb="30" eb="32">
      <t>ネンド</t>
    </rPh>
    <rPh sb="33" eb="35">
      <t>ネンド</t>
    </rPh>
    <rPh sb="36" eb="37">
      <t>クラ</t>
    </rPh>
    <rPh sb="38" eb="40">
      <t>カイゼン</t>
    </rPh>
    <rPh sb="41" eb="43">
      <t>ケイコウ</t>
    </rPh>
    <rPh sb="47" eb="49">
      <t>シュウエキ</t>
    </rPh>
    <rPh sb="55" eb="57">
      <t>ニュウイン</t>
    </rPh>
    <rPh sb="58" eb="60">
      <t>ガイライ</t>
    </rPh>
    <rPh sb="63" eb="65">
      <t>カンジャ</t>
    </rPh>
    <rPh sb="65" eb="68">
      <t>ヒトリア</t>
    </rPh>
    <rPh sb="71" eb="73">
      <t>タンカ</t>
    </rPh>
    <rPh sb="74" eb="78">
      <t>ジョウショウケイコウ</t>
    </rPh>
    <rPh sb="82" eb="84">
      <t>カクシュ</t>
    </rPh>
    <rPh sb="84" eb="86">
      <t>カサン</t>
    </rPh>
    <rPh sb="86" eb="87">
      <t>トウ</t>
    </rPh>
    <rPh sb="87" eb="89">
      <t>サンテイ</t>
    </rPh>
    <rPh sb="90" eb="91">
      <t>カン</t>
    </rPh>
    <rPh sb="94" eb="98">
      <t>ケイエイドリョク</t>
    </rPh>
    <rPh sb="108" eb="110">
      <t>ケッカ</t>
    </rPh>
    <rPh sb="111" eb="113">
      <t>ネンネン</t>
    </rPh>
    <rPh sb="113" eb="115">
      <t>ジョウショウ</t>
    </rPh>
    <rPh sb="119" eb="121">
      <t>ショクイン</t>
    </rPh>
    <rPh sb="121" eb="123">
      <t>キュウヨ</t>
    </rPh>
    <rPh sb="123" eb="124">
      <t>ヒ</t>
    </rPh>
    <rPh sb="124" eb="125">
      <t>タイ</t>
    </rPh>
    <rPh sb="125" eb="129">
      <t>イギョウシュウエキ</t>
    </rPh>
    <rPh sb="129" eb="131">
      <t>ヒリツ</t>
    </rPh>
    <rPh sb="133" eb="134">
      <t>ワリ</t>
    </rPh>
    <rPh sb="135" eb="136">
      <t>キ</t>
    </rPh>
    <rPh sb="137" eb="139">
      <t>ケッカ</t>
    </rPh>
    <rPh sb="150" eb="152">
      <t>キンネン</t>
    </rPh>
    <rPh sb="153" eb="155">
      <t>ブッカ</t>
    </rPh>
    <rPh sb="155" eb="157">
      <t>コウトウ</t>
    </rPh>
    <rPh sb="158" eb="160">
      <t>カクシュ</t>
    </rPh>
    <rPh sb="160" eb="163">
      <t>ジギョウタイ</t>
    </rPh>
    <rPh sb="164" eb="167">
      <t>ジンケンヒ</t>
    </rPh>
    <rPh sb="167" eb="169">
      <t>カクホ</t>
    </rPh>
    <rPh sb="170" eb="171">
      <t>タメ</t>
    </rPh>
    <rPh sb="172" eb="176">
      <t>カカクテンカ</t>
    </rPh>
    <rPh sb="176" eb="177">
      <t>トウ</t>
    </rPh>
    <rPh sb="177" eb="179">
      <t>ヒヨウ</t>
    </rPh>
    <rPh sb="179" eb="181">
      <t>ジョウショウ</t>
    </rPh>
    <rPh sb="182" eb="183">
      <t>ナガ</t>
    </rPh>
    <rPh sb="185" eb="186">
      <t>ト</t>
    </rPh>
    <rPh sb="190" eb="192">
      <t>ケイエイ</t>
    </rPh>
    <rPh sb="196" eb="197">
      <t>キビ</t>
    </rPh>
    <rPh sb="204" eb="206">
      <t>ヨソウ</t>
    </rPh>
    <rPh sb="211" eb="213">
      <t>ヒヨウ</t>
    </rPh>
    <rPh sb="214" eb="216">
      <t>ジョウショウ</t>
    </rPh>
    <rPh sb="217" eb="218">
      <t>マカナ</t>
    </rPh>
    <rPh sb="220" eb="224">
      <t>イギョウシュウエキ</t>
    </rPh>
    <rPh sb="225" eb="227">
      <t>カクホ</t>
    </rPh>
    <rPh sb="228" eb="230">
      <t>コンゴ</t>
    </rPh>
    <rPh sb="231" eb="233">
      <t>カダイ</t>
    </rPh>
    <rPh sb="234" eb="235">
      <t>イ</t>
    </rPh>
    <phoneticPr fontId="5"/>
  </si>
  <si>
    <t>各種指定病院として地域において満足できる医療提供をしているものと思われる。その結果として、高い病床使用率、高い診療単価となっており、経営状況は良好であると思われる。
今後は、築10年を経過した病院建屋の修繕や改修が必要であること、高額医療機器の更新が控えていること、物価高騰等による固定費の負担増などの要因があるので注意しておかなければならない。
大分県北部医療圏の中核病院として、経常収支比率、医業収支比率等の経営指標を意識し、効率的な病院運営を心掛け、地域のニーズにあった適切な医療を永続的に提供できるよう努力していく。</t>
    <rPh sb="0" eb="2">
      <t>カクシュ</t>
    </rPh>
    <rPh sb="2" eb="4">
      <t>シテイ</t>
    </rPh>
    <rPh sb="4" eb="6">
      <t>ビョウイン</t>
    </rPh>
    <rPh sb="9" eb="11">
      <t>チイキ</t>
    </rPh>
    <rPh sb="15" eb="17">
      <t>マンゾク</t>
    </rPh>
    <rPh sb="20" eb="24">
      <t>イリョウテイキョウ</t>
    </rPh>
    <rPh sb="32" eb="33">
      <t>オモ</t>
    </rPh>
    <rPh sb="39" eb="41">
      <t>ケッカ</t>
    </rPh>
    <rPh sb="45" eb="46">
      <t>タカ</t>
    </rPh>
    <rPh sb="47" eb="52">
      <t>ビョウショウシヨウリツ</t>
    </rPh>
    <rPh sb="53" eb="54">
      <t>タカ</t>
    </rPh>
    <rPh sb="55" eb="57">
      <t>シンリョウ</t>
    </rPh>
    <rPh sb="57" eb="59">
      <t>タンカ</t>
    </rPh>
    <rPh sb="66" eb="68">
      <t>ケイエイ</t>
    </rPh>
    <rPh sb="68" eb="70">
      <t>ジョウキョウ</t>
    </rPh>
    <rPh sb="71" eb="73">
      <t>リョウコウ</t>
    </rPh>
    <rPh sb="77" eb="78">
      <t>オモ</t>
    </rPh>
    <rPh sb="83" eb="85">
      <t>コンゴ</t>
    </rPh>
    <rPh sb="87" eb="88">
      <t>チク</t>
    </rPh>
    <rPh sb="90" eb="91">
      <t>ネン</t>
    </rPh>
    <rPh sb="92" eb="94">
      <t>ケイカ</t>
    </rPh>
    <rPh sb="96" eb="98">
      <t>ビョウイン</t>
    </rPh>
    <rPh sb="98" eb="100">
      <t>タテヤ</t>
    </rPh>
    <rPh sb="101" eb="103">
      <t>シュウゼン</t>
    </rPh>
    <rPh sb="104" eb="106">
      <t>カイシュウ</t>
    </rPh>
    <rPh sb="107" eb="109">
      <t>ヒツヨウ</t>
    </rPh>
    <rPh sb="115" eb="117">
      <t>コウガク</t>
    </rPh>
    <rPh sb="117" eb="121">
      <t>イリョウキキ</t>
    </rPh>
    <rPh sb="133" eb="135">
      <t>ブッカ</t>
    </rPh>
    <rPh sb="135" eb="137">
      <t>コウトウ</t>
    </rPh>
    <rPh sb="137" eb="138">
      <t>トウ</t>
    </rPh>
    <rPh sb="141" eb="144">
      <t>コテイヒ</t>
    </rPh>
    <rPh sb="145" eb="148">
      <t>フタンゾウ</t>
    </rPh>
    <rPh sb="151" eb="153">
      <t>ヨウイン</t>
    </rPh>
    <rPh sb="158" eb="160">
      <t>チュウイ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</si>
</sst>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93.7</c:v>
                </c:pt>
                <c:pt idx="1">
                  <c:v>100.6</c:v>
                </c:pt>
                <c:pt idx="2">
                  <c:v>93.1</c:v>
                </c:pt>
                <c:pt idx="3">
                  <c:v>92.2</c:v>
                </c:pt>
                <c:pt idx="4">
                  <c:v>96</c:v>
                </c:pt>
              </c:numCache>
            </c:numRef>
          </c:val>
          <c:extLst>
            <c:ext xmlns:c16="http://schemas.microsoft.com/office/drawing/2014/chart" uri="{C3380CC4-5D6E-409C-BE32-E72D297353CC}">
              <c16:uniqueId val="{00000000-9BA3-45D9-9CFB-9704D37F7A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9BA3-45D9-9CFB-9704D37F7AF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24851</c:v>
                </c:pt>
                <c:pt idx="1">
                  <c:v>27389</c:v>
                </c:pt>
                <c:pt idx="2">
                  <c:v>29372</c:v>
                </c:pt>
                <c:pt idx="3">
                  <c:v>30548</c:v>
                </c:pt>
                <c:pt idx="4">
                  <c:v>30724</c:v>
                </c:pt>
              </c:numCache>
            </c:numRef>
          </c:val>
          <c:extLst>
            <c:ext xmlns:c16="http://schemas.microsoft.com/office/drawing/2014/chart" uri="{C3380CC4-5D6E-409C-BE32-E72D297353CC}">
              <c16:uniqueId val="{00000000-2FF2-4BC6-A986-A0BAD62310B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2FF2-4BC6-A986-A0BAD62310B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56298</c:v>
                </c:pt>
                <c:pt idx="1">
                  <c:v>57230</c:v>
                </c:pt>
                <c:pt idx="2">
                  <c:v>57332</c:v>
                </c:pt>
                <c:pt idx="3">
                  <c:v>61587</c:v>
                </c:pt>
                <c:pt idx="4">
                  <c:v>63915</c:v>
                </c:pt>
              </c:numCache>
            </c:numRef>
          </c:val>
          <c:extLst>
            <c:ext xmlns:c16="http://schemas.microsoft.com/office/drawing/2014/chart" uri="{C3380CC4-5D6E-409C-BE32-E72D297353CC}">
              <c16:uniqueId val="{00000000-FB38-4E30-9B7B-CA4B800A25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FB38-4E30-9B7B-CA4B800A25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DF-4B3C-8FD9-2DA9324236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6ADF-4B3C-8FD9-2DA9324236B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98.6</c:v>
                </c:pt>
                <c:pt idx="1">
                  <c:v>99</c:v>
                </c:pt>
                <c:pt idx="2">
                  <c:v>93.1</c:v>
                </c:pt>
                <c:pt idx="3">
                  <c:v>93.6</c:v>
                </c:pt>
                <c:pt idx="4">
                  <c:v>96.8</c:v>
                </c:pt>
              </c:numCache>
            </c:numRef>
          </c:val>
          <c:extLst>
            <c:ext xmlns:c16="http://schemas.microsoft.com/office/drawing/2014/chart" uri="{C3380CC4-5D6E-409C-BE32-E72D297353CC}">
              <c16:uniqueId val="{00000000-01D3-470E-9C7A-8E5C38326F9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01D3-470E-9C7A-8E5C38326F9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99.3</c:v>
                </c:pt>
                <c:pt idx="1">
                  <c:v>99.7</c:v>
                </c:pt>
                <c:pt idx="2">
                  <c:v>93.7</c:v>
                </c:pt>
                <c:pt idx="3">
                  <c:v>94.2</c:v>
                </c:pt>
                <c:pt idx="4">
                  <c:v>97.4</c:v>
                </c:pt>
              </c:numCache>
            </c:numRef>
          </c:val>
          <c:extLst>
            <c:ext xmlns:c16="http://schemas.microsoft.com/office/drawing/2014/chart" uri="{C3380CC4-5D6E-409C-BE32-E72D297353CC}">
              <c16:uniqueId val="{00000000-766E-4699-AC0E-A79847F2A8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766E-4699-AC0E-A79847F2A8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100.6</c:v>
                </c:pt>
                <c:pt idx="1">
                  <c:v>100.4</c:v>
                </c:pt>
                <c:pt idx="2">
                  <c:v>100.7</c:v>
                </c:pt>
                <c:pt idx="3">
                  <c:v>101</c:v>
                </c:pt>
                <c:pt idx="4">
                  <c:v>101.1</c:v>
                </c:pt>
              </c:numCache>
            </c:numRef>
          </c:val>
          <c:extLst>
            <c:ext xmlns:c16="http://schemas.microsoft.com/office/drawing/2014/chart" uri="{C3380CC4-5D6E-409C-BE32-E72D297353CC}">
              <c16:uniqueId val="{00000000-5858-4C2C-A24B-AE76B14E629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5858-4C2C-A24B-AE76B14E629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39.1</c:v>
                </c:pt>
                <c:pt idx="1">
                  <c:v>43.5</c:v>
                </c:pt>
                <c:pt idx="2">
                  <c:v>47.1</c:v>
                </c:pt>
                <c:pt idx="3">
                  <c:v>48.6</c:v>
                </c:pt>
                <c:pt idx="4">
                  <c:v>51.6</c:v>
                </c:pt>
              </c:numCache>
            </c:numRef>
          </c:val>
          <c:extLst>
            <c:ext xmlns:c16="http://schemas.microsoft.com/office/drawing/2014/chart" uri="{C3380CC4-5D6E-409C-BE32-E72D297353CC}">
              <c16:uniqueId val="{00000000-CD96-4981-AC54-A46721562F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CD96-4981-AC54-A46721562F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73.400000000000006</c:v>
                </c:pt>
                <c:pt idx="1">
                  <c:v>78.5</c:v>
                </c:pt>
                <c:pt idx="2">
                  <c:v>81</c:v>
                </c:pt>
                <c:pt idx="3">
                  <c:v>79</c:v>
                </c:pt>
                <c:pt idx="4">
                  <c:v>79.099999999999994</c:v>
                </c:pt>
              </c:numCache>
            </c:numRef>
          </c:val>
          <c:extLst>
            <c:ext xmlns:c16="http://schemas.microsoft.com/office/drawing/2014/chart" uri="{C3380CC4-5D6E-409C-BE32-E72D297353CC}">
              <c16:uniqueId val="{00000000-90B7-4709-8797-804ABBC8CD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90B7-4709-8797-804ABBC8CD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46493256</c:v>
                </c:pt>
                <c:pt idx="1">
                  <c:v>46659408</c:v>
                </c:pt>
                <c:pt idx="2">
                  <c:v>46860400</c:v>
                </c:pt>
                <c:pt idx="3">
                  <c:v>46699680</c:v>
                </c:pt>
                <c:pt idx="4">
                  <c:v>47233956</c:v>
                </c:pt>
              </c:numCache>
            </c:numRef>
          </c:val>
          <c:extLst>
            <c:ext xmlns:c16="http://schemas.microsoft.com/office/drawing/2014/chart" uri="{C3380CC4-5D6E-409C-BE32-E72D297353CC}">
              <c16:uniqueId val="{00000000-C3BD-4897-9F21-48927257607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C3BD-4897-9F21-48927257607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c:v>
                </c:pt>
                <c:pt idx="1">
                  <c:v>27.4</c:v>
                </c:pt>
                <c:pt idx="2">
                  <c:v>27.8</c:v>
                </c:pt>
                <c:pt idx="3">
                  <c:v>28.3</c:v>
                </c:pt>
                <c:pt idx="4">
                  <c:v>28.7</c:v>
                </c:pt>
              </c:numCache>
            </c:numRef>
          </c:val>
          <c:extLst>
            <c:ext xmlns:c16="http://schemas.microsoft.com/office/drawing/2014/chart" uri="{C3380CC4-5D6E-409C-BE32-E72D297353CC}">
              <c16:uniqueId val="{00000000-DEB6-4E75-ADEA-E107F08D84A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DEB6-4E75-ADEA-E107F08D84A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48.3</c:v>
                </c:pt>
                <c:pt idx="1">
                  <c:v>47.7</c:v>
                </c:pt>
                <c:pt idx="2">
                  <c:v>52.6</c:v>
                </c:pt>
                <c:pt idx="3">
                  <c:v>50.5</c:v>
                </c:pt>
                <c:pt idx="4">
                  <c:v>48.7</c:v>
                </c:pt>
              </c:numCache>
            </c:numRef>
          </c:val>
          <c:extLst>
            <c:ext xmlns:c16="http://schemas.microsoft.com/office/drawing/2014/chart" uri="{C3380CC4-5D6E-409C-BE32-E72D297353CC}">
              <c16:uniqueId val="{00000000-4D6F-4D9B-8AD6-4769CB6727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4D6F-4D9B-8AD6-4769CB67270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5" zoomScaleNormal="5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大分県中津市　中津市民病院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83101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21021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100.6</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100.7</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101.1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99.3</v>
      </c>
      <c r="DE33" s="129"/>
      <c r="DF33" s="129"/>
      <c r="DG33" s="129"/>
      <c r="DH33" s="129"/>
      <c r="DI33" s="129"/>
      <c r="DJ33" s="129"/>
      <c r="DK33" s="129"/>
      <c r="DL33" s="129"/>
      <c r="DM33" s="129"/>
      <c r="DN33" s="129"/>
      <c r="DO33" s="129"/>
      <c r="DP33" s="129"/>
      <c r="DQ33" s="129"/>
      <c r="DR33" s="130"/>
      <c r="DS33" s="128">
        <f>データ!AU7</f>
        <v>99.7</v>
      </c>
      <c r="DT33" s="129"/>
      <c r="DU33" s="129"/>
      <c r="DV33" s="129"/>
      <c r="DW33" s="129"/>
      <c r="DX33" s="129"/>
      <c r="DY33" s="129"/>
      <c r="DZ33" s="129"/>
      <c r="EA33" s="129"/>
      <c r="EB33" s="129"/>
      <c r="EC33" s="129"/>
      <c r="ED33" s="129"/>
      <c r="EE33" s="129"/>
      <c r="EF33" s="129"/>
      <c r="EG33" s="130"/>
      <c r="EH33" s="128">
        <f>データ!AV7</f>
        <v>93.7</v>
      </c>
      <c r="EI33" s="129"/>
      <c r="EJ33" s="129"/>
      <c r="EK33" s="129"/>
      <c r="EL33" s="129"/>
      <c r="EM33" s="129"/>
      <c r="EN33" s="129"/>
      <c r="EO33" s="129"/>
      <c r="EP33" s="129"/>
      <c r="EQ33" s="129"/>
      <c r="ER33" s="129"/>
      <c r="ES33" s="129"/>
      <c r="ET33" s="129"/>
      <c r="EU33" s="129"/>
      <c r="EV33" s="130"/>
      <c r="EW33" s="128">
        <f>データ!AW7</f>
        <v>94.2</v>
      </c>
      <c r="EX33" s="129"/>
      <c r="EY33" s="129"/>
      <c r="EZ33" s="129"/>
      <c r="FA33" s="129"/>
      <c r="FB33" s="129"/>
      <c r="FC33" s="129"/>
      <c r="FD33" s="129"/>
      <c r="FE33" s="129"/>
      <c r="FF33" s="129"/>
      <c r="FG33" s="129"/>
      <c r="FH33" s="129"/>
      <c r="FI33" s="129"/>
      <c r="FJ33" s="129"/>
      <c r="FK33" s="130"/>
      <c r="FL33" s="128">
        <f>データ!AX7</f>
        <v>97.4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98.6</v>
      </c>
      <c r="GS33" s="129"/>
      <c r="GT33" s="129"/>
      <c r="GU33" s="129"/>
      <c r="GV33" s="129"/>
      <c r="GW33" s="129"/>
      <c r="GX33" s="129"/>
      <c r="GY33" s="129"/>
      <c r="GZ33" s="129"/>
      <c r="HA33" s="129"/>
      <c r="HB33" s="129"/>
      <c r="HC33" s="129"/>
      <c r="HD33" s="129"/>
      <c r="HE33" s="129"/>
      <c r="HF33" s="130"/>
      <c r="HG33" s="128">
        <f>データ!BF7</f>
        <v>99</v>
      </c>
      <c r="HH33" s="129"/>
      <c r="HI33" s="129"/>
      <c r="HJ33" s="129"/>
      <c r="HK33" s="129"/>
      <c r="HL33" s="129"/>
      <c r="HM33" s="129"/>
      <c r="HN33" s="129"/>
      <c r="HO33" s="129"/>
      <c r="HP33" s="129"/>
      <c r="HQ33" s="129"/>
      <c r="HR33" s="129"/>
      <c r="HS33" s="129"/>
      <c r="HT33" s="129"/>
      <c r="HU33" s="130"/>
      <c r="HV33" s="128">
        <f>データ!BG7</f>
        <v>93.1</v>
      </c>
      <c r="HW33" s="129"/>
      <c r="HX33" s="129"/>
      <c r="HY33" s="129"/>
      <c r="HZ33" s="129"/>
      <c r="IA33" s="129"/>
      <c r="IB33" s="129"/>
      <c r="IC33" s="129"/>
      <c r="ID33" s="129"/>
      <c r="IE33" s="129"/>
      <c r="IF33" s="129"/>
      <c r="IG33" s="129"/>
      <c r="IH33" s="129"/>
      <c r="II33" s="129"/>
      <c r="IJ33" s="130"/>
      <c r="IK33" s="128">
        <f>データ!BH7</f>
        <v>93.6</v>
      </c>
      <c r="IL33" s="129"/>
      <c r="IM33" s="129"/>
      <c r="IN33" s="129"/>
      <c r="IO33" s="129"/>
      <c r="IP33" s="129"/>
      <c r="IQ33" s="129"/>
      <c r="IR33" s="129"/>
      <c r="IS33" s="129"/>
      <c r="IT33" s="129"/>
      <c r="IU33" s="129"/>
      <c r="IV33" s="129"/>
      <c r="IW33" s="129"/>
      <c r="IX33" s="129"/>
      <c r="IY33" s="130"/>
      <c r="IZ33" s="128">
        <f>データ!BI7</f>
        <v>96.8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93.7</v>
      </c>
      <c r="KG33" s="129"/>
      <c r="KH33" s="129"/>
      <c r="KI33" s="129"/>
      <c r="KJ33" s="129"/>
      <c r="KK33" s="129"/>
      <c r="KL33" s="129"/>
      <c r="KM33" s="129"/>
      <c r="KN33" s="129"/>
      <c r="KO33" s="129"/>
      <c r="KP33" s="129"/>
      <c r="KQ33" s="129"/>
      <c r="KR33" s="129"/>
      <c r="KS33" s="129"/>
      <c r="KT33" s="130"/>
      <c r="KU33" s="128">
        <f>データ!BQ7</f>
        <v>100.6</v>
      </c>
      <c r="KV33" s="129"/>
      <c r="KW33" s="129"/>
      <c r="KX33" s="129"/>
      <c r="KY33" s="129"/>
      <c r="KZ33" s="129"/>
      <c r="LA33" s="129"/>
      <c r="LB33" s="129"/>
      <c r="LC33" s="129"/>
      <c r="LD33" s="129"/>
      <c r="LE33" s="129"/>
      <c r="LF33" s="129"/>
      <c r="LG33" s="129"/>
      <c r="LH33" s="129"/>
      <c r="LI33" s="130"/>
      <c r="LJ33" s="128">
        <f>データ!BR7</f>
        <v>93.1</v>
      </c>
      <c r="LK33" s="129"/>
      <c r="LL33" s="129"/>
      <c r="LM33" s="129"/>
      <c r="LN33" s="129"/>
      <c r="LO33" s="129"/>
      <c r="LP33" s="129"/>
      <c r="LQ33" s="129"/>
      <c r="LR33" s="129"/>
      <c r="LS33" s="129"/>
      <c r="LT33" s="129"/>
      <c r="LU33" s="129"/>
      <c r="LV33" s="129"/>
      <c r="LW33" s="129"/>
      <c r="LX33" s="130"/>
      <c r="LY33" s="128">
        <f>データ!BS7</f>
        <v>92.2</v>
      </c>
      <c r="LZ33" s="129"/>
      <c r="MA33" s="129"/>
      <c r="MB33" s="129"/>
      <c r="MC33" s="129"/>
      <c r="MD33" s="129"/>
      <c r="ME33" s="129"/>
      <c r="MF33" s="129"/>
      <c r="MG33" s="129"/>
      <c r="MH33" s="129"/>
      <c r="MI33" s="129"/>
      <c r="MJ33" s="129"/>
      <c r="MK33" s="129"/>
      <c r="ML33" s="129"/>
      <c r="MM33" s="130"/>
      <c r="MN33" s="128">
        <f>データ!BT7</f>
        <v>96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179</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56298</v>
      </c>
      <c r="Q55" s="138"/>
      <c r="R55" s="138"/>
      <c r="S55" s="138"/>
      <c r="T55" s="138"/>
      <c r="U55" s="138"/>
      <c r="V55" s="138"/>
      <c r="W55" s="138"/>
      <c r="X55" s="138"/>
      <c r="Y55" s="138"/>
      <c r="Z55" s="138"/>
      <c r="AA55" s="138"/>
      <c r="AB55" s="138"/>
      <c r="AC55" s="138"/>
      <c r="AD55" s="139"/>
      <c r="AE55" s="137">
        <f>データ!CB7</f>
        <v>57230</v>
      </c>
      <c r="AF55" s="138"/>
      <c r="AG55" s="138"/>
      <c r="AH55" s="138"/>
      <c r="AI55" s="138"/>
      <c r="AJ55" s="138"/>
      <c r="AK55" s="138"/>
      <c r="AL55" s="138"/>
      <c r="AM55" s="138"/>
      <c r="AN55" s="138"/>
      <c r="AO55" s="138"/>
      <c r="AP55" s="138"/>
      <c r="AQ55" s="138"/>
      <c r="AR55" s="138"/>
      <c r="AS55" s="139"/>
      <c r="AT55" s="137">
        <f>データ!CC7</f>
        <v>57332</v>
      </c>
      <c r="AU55" s="138"/>
      <c r="AV55" s="138"/>
      <c r="AW55" s="138"/>
      <c r="AX55" s="138"/>
      <c r="AY55" s="138"/>
      <c r="AZ55" s="138"/>
      <c r="BA55" s="138"/>
      <c r="BB55" s="138"/>
      <c r="BC55" s="138"/>
      <c r="BD55" s="138"/>
      <c r="BE55" s="138"/>
      <c r="BF55" s="138"/>
      <c r="BG55" s="138"/>
      <c r="BH55" s="139"/>
      <c r="BI55" s="137">
        <f>データ!CD7</f>
        <v>61587</v>
      </c>
      <c r="BJ55" s="138"/>
      <c r="BK55" s="138"/>
      <c r="BL55" s="138"/>
      <c r="BM55" s="138"/>
      <c r="BN55" s="138"/>
      <c r="BO55" s="138"/>
      <c r="BP55" s="138"/>
      <c r="BQ55" s="138"/>
      <c r="BR55" s="138"/>
      <c r="BS55" s="138"/>
      <c r="BT55" s="138"/>
      <c r="BU55" s="138"/>
      <c r="BV55" s="138"/>
      <c r="BW55" s="139"/>
      <c r="BX55" s="137">
        <f>データ!CE7</f>
        <v>63915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24851</v>
      </c>
      <c r="DE55" s="138"/>
      <c r="DF55" s="138"/>
      <c r="DG55" s="138"/>
      <c r="DH55" s="138"/>
      <c r="DI55" s="138"/>
      <c r="DJ55" s="138"/>
      <c r="DK55" s="138"/>
      <c r="DL55" s="138"/>
      <c r="DM55" s="138"/>
      <c r="DN55" s="138"/>
      <c r="DO55" s="138"/>
      <c r="DP55" s="138"/>
      <c r="DQ55" s="138"/>
      <c r="DR55" s="139"/>
      <c r="DS55" s="137">
        <f>データ!CM7</f>
        <v>27389</v>
      </c>
      <c r="DT55" s="138"/>
      <c r="DU55" s="138"/>
      <c r="DV55" s="138"/>
      <c r="DW55" s="138"/>
      <c r="DX55" s="138"/>
      <c r="DY55" s="138"/>
      <c r="DZ55" s="138"/>
      <c r="EA55" s="138"/>
      <c r="EB55" s="138"/>
      <c r="EC55" s="138"/>
      <c r="ED55" s="138"/>
      <c r="EE55" s="138"/>
      <c r="EF55" s="138"/>
      <c r="EG55" s="139"/>
      <c r="EH55" s="137">
        <f>データ!CN7</f>
        <v>29372</v>
      </c>
      <c r="EI55" s="138"/>
      <c r="EJ55" s="138"/>
      <c r="EK55" s="138"/>
      <c r="EL55" s="138"/>
      <c r="EM55" s="138"/>
      <c r="EN55" s="138"/>
      <c r="EO55" s="138"/>
      <c r="EP55" s="138"/>
      <c r="EQ55" s="138"/>
      <c r="ER55" s="138"/>
      <c r="ES55" s="138"/>
      <c r="ET55" s="138"/>
      <c r="EU55" s="138"/>
      <c r="EV55" s="139"/>
      <c r="EW55" s="137">
        <f>データ!CO7</f>
        <v>30548</v>
      </c>
      <c r="EX55" s="138"/>
      <c r="EY55" s="138"/>
      <c r="EZ55" s="138"/>
      <c r="FA55" s="138"/>
      <c r="FB55" s="138"/>
      <c r="FC55" s="138"/>
      <c r="FD55" s="138"/>
      <c r="FE55" s="138"/>
      <c r="FF55" s="138"/>
      <c r="FG55" s="138"/>
      <c r="FH55" s="138"/>
      <c r="FI55" s="138"/>
      <c r="FJ55" s="138"/>
      <c r="FK55" s="139"/>
      <c r="FL55" s="137">
        <f>データ!CP7</f>
        <v>30724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48.3</v>
      </c>
      <c r="GS55" s="129"/>
      <c r="GT55" s="129"/>
      <c r="GU55" s="129"/>
      <c r="GV55" s="129"/>
      <c r="GW55" s="129"/>
      <c r="GX55" s="129"/>
      <c r="GY55" s="129"/>
      <c r="GZ55" s="129"/>
      <c r="HA55" s="129"/>
      <c r="HB55" s="129"/>
      <c r="HC55" s="129"/>
      <c r="HD55" s="129"/>
      <c r="HE55" s="129"/>
      <c r="HF55" s="130"/>
      <c r="HG55" s="128">
        <f>データ!CX7</f>
        <v>47.7</v>
      </c>
      <c r="HH55" s="129"/>
      <c r="HI55" s="129"/>
      <c r="HJ55" s="129"/>
      <c r="HK55" s="129"/>
      <c r="HL55" s="129"/>
      <c r="HM55" s="129"/>
      <c r="HN55" s="129"/>
      <c r="HO55" s="129"/>
      <c r="HP55" s="129"/>
      <c r="HQ55" s="129"/>
      <c r="HR55" s="129"/>
      <c r="HS55" s="129"/>
      <c r="HT55" s="129"/>
      <c r="HU55" s="130"/>
      <c r="HV55" s="128">
        <f>データ!CY7</f>
        <v>52.6</v>
      </c>
      <c r="HW55" s="129"/>
      <c r="HX55" s="129"/>
      <c r="HY55" s="129"/>
      <c r="HZ55" s="129"/>
      <c r="IA55" s="129"/>
      <c r="IB55" s="129"/>
      <c r="IC55" s="129"/>
      <c r="ID55" s="129"/>
      <c r="IE55" s="129"/>
      <c r="IF55" s="129"/>
      <c r="IG55" s="129"/>
      <c r="IH55" s="129"/>
      <c r="II55" s="129"/>
      <c r="IJ55" s="130"/>
      <c r="IK55" s="128">
        <f>データ!CZ7</f>
        <v>50.5</v>
      </c>
      <c r="IL55" s="129"/>
      <c r="IM55" s="129"/>
      <c r="IN55" s="129"/>
      <c r="IO55" s="129"/>
      <c r="IP55" s="129"/>
      <c r="IQ55" s="129"/>
      <c r="IR55" s="129"/>
      <c r="IS55" s="129"/>
      <c r="IT55" s="129"/>
      <c r="IU55" s="129"/>
      <c r="IV55" s="129"/>
      <c r="IW55" s="129"/>
      <c r="IX55" s="129"/>
      <c r="IY55" s="130"/>
      <c r="IZ55" s="128">
        <f>データ!DA7</f>
        <v>48.7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v>
      </c>
      <c r="KG55" s="129"/>
      <c r="KH55" s="129"/>
      <c r="KI55" s="129"/>
      <c r="KJ55" s="129"/>
      <c r="KK55" s="129"/>
      <c r="KL55" s="129"/>
      <c r="KM55" s="129"/>
      <c r="KN55" s="129"/>
      <c r="KO55" s="129"/>
      <c r="KP55" s="129"/>
      <c r="KQ55" s="129"/>
      <c r="KR55" s="129"/>
      <c r="KS55" s="129"/>
      <c r="KT55" s="130"/>
      <c r="KU55" s="128">
        <f>データ!DI7</f>
        <v>27.4</v>
      </c>
      <c r="KV55" s="129"/>
      <c r="KW55" s="129"/>
      <c r="KX55" s="129"/>
      <c r="KY55" s="129"/>
      <c r="KZ55" s="129"/>
      <c r="LA55" s="129"/>
      <c r="LB55" s="129"/>
      <c r="LC55" s="129"/>
      <c r="LD55" s="129"/>
      <c r="LE55" s="129"/>
      <c r="LF55" s="129"/>
      <c r="LG55" s="129"/>
      <c r="LH55" s="129"/>
      <c r="LI55" s="130"/>
      <c r="LJ55" s="128">
        <f>データ!DJ7</f>
        <v>27.8</v>
      </c>
      <c r="LK55" s="129"/>
      <c r="LL55" s="129"/>
      <c r="LM55" s="129"/>
      <c r="LN55" s="129"/>
      <c r="LO55" s="129"/>
      <c r="LP55" s="129"/>
      <c r="LQ55" s="129"/>
      <c r="LR55" s="129"/>
      <c r="LS55" s="129"/>
      <c r="LT55" s="129"/>
      <c r="LU55" s="129"/>
      <c r="LV55" s="129"/>
      <c r="LW55" s="129"/>
      <c r="LX55" s="130"/>
      <c r="LY55" s="128">
        <f>データ!DK7</f>
        <v>28.3</v>
      </c>
      <c r="LZ55" s="129"/>
      <c r="MA55" s="129"/>
      <c r="MB55" s="129"/>
      <c r="MC55" s="129"/>
      <c r="MD55" s="129"/>
      <c r="ME55" s="129"/>
      <c r="MF55" s="129"/>
      <c r="MG55" s="129"/>
      <c r="MH55" s="129"/>
      <c r="MI55" s="129"/>
      <c r="MJ55" s="129"/>
      <c r="MK55" s="129"/>
      <c r="ML55" s="129"/>
      <c r="MM55" s="130"/>
      <c r="MN55" s="128">
        <f>データ!DL7</f>
        <v>28.7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39.1</v>
      </c>
      <c r="DH79" s="129"/>
      <c r="DI79" s="129"/>
      <c r="DJ79" s="129"/>
      <c r="DK79" s="129"/>
      <c r="DL79" s="129"/>
      <c r="DM79" s="129"/>
      <c r="DN79" s="129"/>
      <c r="DO79" s="129"/>
      <c r="DP79" s="129"/>
      <c r="DQ79" s="129"/>
      <c r="DR79" s="129"/>
      <c r="DS79" s="129"/>
      <c r="DT79" s="129"/>
      <c r="DU79" s="130"/>
      <c r="DV79" s="128">
        <f>データ!EE7</f>
        <v>43.5</v>
      </c>
      <c r="DW79" s="129"/>
      <c r="DX79" s="129"/>
      <c r="DY79" s="129"/>
      <c r="DZ79" s="129"/>
      <c r="EA79" s="129"/>
      <c r="EB79" s="129"/>
      <c r="EC79" s="129"/>
      <c r="ED79" s="129"/>
      <c r="EE79" s="129"/>
      <c r="EF79" s="129"/>
      <c r="EG79" s="129"/>
      <c r="EH79" s="129"/>
      <c r="EI79" s="129"/>
      <c r="EJ79" s="130"/>
      <c r="EK79" s="128">
        <f>データ!EF7</f>
        <v>47.1</v>
      </c>
      <c r="EL79" s="129"/>
      <c r="EM79" s="129"/>
      <c r="EN79" s="129"/>
      <c r="EO79" s="129"/>
      <c r="EP79" s="129"/>
      <c r="EQ79" s="129"/>
      <c r="ER79" s="129"/>
      <c r="ES79" s="129"/>
      <c r="ET79" s="129"/>
      <c r="EU79" s="129"/>
      <c r="EV79" s="129"/>
      <c r="EW79" s="129"/>
      <c r="EX79" s="129"/>
      <c r="EY79" s="130"/>
      <c r="EZ79" s="128">
        <f>データ!EG7</f>
        <v>48.6</v>
      </c>
      <c r="FA79" s="129"/>
      <c r="FB79" s="129"/>
      <c r="FC79" s="129"/>
      <c r="FD79" s="129"/>
      <c r="FE79" s="129"/>
      <c r="FF79" s="129"/>
      <c r="FG79" s="129"/>
      <c r="FH79" s="129"/>
      <c r="FI79" s="129"/>
      <c r="FJ79" s="129"/>
      <c r="FK79" s="129"/>
      <c r="FL79" s="129"/>
      <c r="FM79" s="129"/>
      <c r="FN79" s="130"/>
      <c r="FO79" s="128">
        <f>データ!EH7</f>
        <v>51.6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73.400000000000006</v>
      </c>
      <c r="GU79" s="129"/>
      <c r="GV79" s="129"/>
      <c r="GW79" s="129"/>
      <c r="GX79" s="129"/>
      <c r="GY79" s="129"/>
      <c r="GZ79" s="129"/>
      <c r="HA79" s="129"/>
      <c r="HB79" s="129"/>
      <c r="HC79" s="129"/>
      <c r="HD79" s="129"/>
      <c r="HE79" s="129"/>
      <c r="HF79" s="129"/>
      <c r="HG79" s="129"/>
      <c r="HH79" s="130"/>
      <c r="HI79" s="128">
        <f>データ!EP7</f>
        <v>78.5</v>
      </c>
      <c r="HJ79" s="129"/>
      <c r="HK79" s="129"/>
      <c r="HL79" s="129"/>
      <c r="HM79" s="129"/>
      <c r="HN79" s="129"/>
      <c r="HO79" s="129"/>
      <c r="HP79" s="129"/>
      <c r="HQ79" s="129"/>
      <c r="HR79" s="129"/>
      <c r="HS79" s="129"/>
      <c r="HT79" s="129"/>
      <c r="HU79" s="129"/>
      <c r="HV79" s="129"/>
      <c r="HW79" s="130"/>
      <c r="HX79" s="128">
        <f>データ!EQ7</f>
        <v>81</v>
      </c>
      <c r="HY79" s="129"/>
      <c r="HZ79" s="129"/>
      <c r="IA79" s="129"/>
      <c r="IB79" s="129"/>
      <c r="IC79" s="129"/>
      <c r="ID79" s="129"/>
      <c r="IE79" s="129"/>
      <c r="IF79" s="129"/>
      <c r="IG79" s="129"/>
      <c r="IH79" s="129"/>
      <c r="II79" s="129"/>
      <c r="IJ79" s="129"/>
      <c r="IK79" s="129"/>
      <c r="IL79" s="130"/>
      <c r="IM79" s="128">
        <f>データ!ER7</f>
        <v>79</v>
      </c>
      <c r="IN79" s="129"/>
      <c r="IO79" s="129"/>
      <c r="IP79" s="129"/>
      <c r="IQ79" s="129"/>
      <c r="IR79" s="129"/>
      <c r="IS79" s="129"/>
      <c r="IT79" s="129"/>
      <c r="IU79" s="129"/>
      <c r="IV79" s="129"/>
      <c r="IW79" s="129"/>
      <c r="IX79" s="129"/>
      <c r="IY79" s="129"/>
      <c r="IZ79" s="129"/>
      <c r="JA79" s="130"/>
      <c r="JB79" s="128">
        <f>データ!ES7</f>
        <v>79.099999999999994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46493256</v>
      </c>
      <c r="KH79" s="138"/>
      <c r="KI79" s="138"/>
      <c r="KJ79" s="138"/>
      <c r="KK79" s="138"/>
      <c r="KL79" s="138"/>
      <c r="KM79" s="138"/>
      <c r="KN79" s="138"/>
      <c r="KO79" s="138"/>
      <c r="KP79" s="138"/>
      <c r="KQ79" s="138"/>
      <c r="KR79" s="138"/>
      <c r="KS79" s="138"/>
      <c r="KT79" s="138"/>
      <c r="KU79" s="139"/>
      <c r="KV79" s="137">
        <f>データ!FA7</f>
        <v>46659408</v>
      </c>
      <c r="KW79" s="138"/>
      <c r="KX79" s="138"/>
      <c r="KY79" s="138"/>
      <c r="KZ79" s="138"/>
      <c r="LA79" s="138"/>
      <c r="LB79" s="138"/>
      <c r="LC79" s="138"/>
      <c r="LD79" s="138"/>
      <c r="LE79" s="138"/>
      <c r="LF79" s="138"/>
      <c r="LG79" s="138"/>
      <c r="LH79" s="138"/>
      <c r="LI79" s="138"/>
      <c r="LJ79" s="139"/>
      <c r="LK79" s="137">
        <f>データ!FB7</f>
        <v>46860400</v>
      </c>
      <c r="LL79" s="138"/>
      <c r="LM79" s="138"/>
      <c r="LN79" s="138"/>
      <c r="LO79" s="138"/>
      <c r="LP79" s="138"/>
      <c r="LQ79" s="138"/>
      <c r="LR79" s="138"/>
      <c r="LS79" s="138"/>
      <c r="LT79" s="138"/>
      <c r="LU79" s="138"/>
      <c r="LV79" s="138"/>
      <c r="LW79" s="138"/>
      <c r="LX79" s="138"/>
      <c r="LY79" s="139"/>
      <c r="LZ79" s="137">
        <f>データ!FC7</f>
        <v>46699680</v>
      </c>
      <c r="MA79" s="138"/>
      <c r="MB79" s="138"/>
      <c r="MC79" s="138"/>
      <c r="MD79" s="138"/>
      <c r="ME79" s="138"/>
      <c r="MF79" s="138"/>
      <c r="MG79" s="138"/>
      <c r="MH79" s="138"/>
      <c r="MI79" s="138"/>
      <c r="MJ79" s="138"/>
      <c r="MK79" s="138"/>
      <c r="ML79" s="138"/>
      <c r="MM79" s="138"/>
      <c r="MN79" s="139"/>
      <c r="MO79" s="137">
        <f>データ!FD7</f>
        <v>47233956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9tsaw4OBZckZ8GDwgFpkJ7Q/6L8VN4TFoGUCMaspoN8eC3Az/hjJ19kDBcSasMl6LWRW7rDTsKABygBtMOO1w==" saltValue="6jAyzbYJRuBB66S779qeQ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442038</v>
      </c>
      <c r="D6" s="50">
        <f t="shared" si="2"/>
        <v>46</v>
      </c>
      <c r="E6" s="50">
        <f t="shared" si="2"/>
        <v>6</v>
      </c>
      <c r="F6" s="50">
        <f t="shared" si="2"/>
        <v>0</v>
      </c>
      <c r="G6" s="50">
        <f t="shared" si="2"/>
        <v>1</v>
      </c>
      <c r="H6" s="152" t="str">
        <f>IF(H8&lt;&gt;I8,H8,"")&amp;IF(I8&lt;&gt;J8,I8,"")&amp;"　"&amp;J8</f>
        <v>大分県中津市　中津市民病院</v>
      </c>
      <c r="I6" s="153"/>
      <c r="J6" s="154"/>
      <c r="K6" s="50" t="str">
        <f t="shared" si="2"/>
        <v>条例全部</v>
      </c>
      <c r="L6" s="50" t="str">
        <f t="shared" si="2"/>
        <v>病院事業</v>
      </c>
      <c r="M6" s="50" t="str">
        <f t="shared" si="2"/>
        <v>一般病院</v>
      </c>
      <c r="N6" s="50" t="str">
        <f>N8</f>
        <v>200床以上～300床未満</v>
      </c>
      <c r="O6" s="50" t="str">
        <f>O8</f>
        <v>自治体職員 民間企業出身</v>
      </c>
      <c r="P6" s="50" t="str">
        <f>P8</f>
        <v>直営</v>
      </c>
      <c r="Q6" s="51">
        <f t="shared" ref="Q6:AH6" si="3">Q8</f>
        <v>25</v>
      </c>
      <c r="R6" s="50" t="str">
        <f t="shared" si="3"/>
        <v>対象</v>
      </c>
      <c r="S6" s="50" t="str">
        <f t="shared" si="3"/>
        <v>透 I 未 訓 ガ</v>
      </c>
      <c r="T6" s="50" t="str">
        <f t="shared" si="3"/>
        <v>救 臨 が へ 災 地 輪</v>
      </c>
      <c r="U6" s="51">
        <f>U8</f>
        <v>83101</v>
      </c>
      <c r="V6" s="51">
        <f>V8</f>
        <v>21021</v>
      </c>
      <c r="W6" s="50" t="str">
        <f>W8</f>
        <v>-</v>
      </c>
      <c r="X6" s="50" t="str">
        <f t="shared" ref="X6" si="4">X8</f>
        <v>第２種該当</v>
      </c>
      <c r="Y6" s="50" t="str">
        <f t="shared" si="3"/>
        <v>７：１</v>
      </c>
      <c r="Z6" s="51">
        <f t="shared" si="3"/>
        <v>250</v>
      </c>
      <c r="AA6" s="51" t="str">
        <f t="shared" si="3"/>
        <v>-</v>
      </c>
      <c r="AB6" s="51" t="str">
        <f t="shared" si="3"/>
        <v>-</v>
      </c>
      <c r="AC6" s="51" t="str">
        <f t="shared" si="3"/>
        <v>-</v>
      </c>
      <c r="AD6" s="51" t="str">
        <f t="shared" si="3"/>
        <v>-</v>
      </c>
      <c r="AE6" s="51">
        <f t="shared" si="3"/>
        <v>250</v>
      </c>
      <c r="AF6" s="51">
        <f t="shared" si="3"/>
        <v>250</v>
      </c>
      <c r="AG6" s="51" t="str">
        <f t="shared" si="3"/>
        <v>-</v>
      </c>
      <c r="AH6" s="51">
        <f t="shared" si="3"/>
        <v>250</v>
      </c>
      <c r="AI6" s="52">
        <f>IF(AI8="-",NA(),AI8)</f>
        <v>100.6</v>
      </c>
      <c r="AJ6" s="52">
        <f t="shared" ref="AJ6:AR6" si="5">IF(AJ8="-",NA(),AJ8)</f>
        <v>100.4</v>
      </c>
      <c r="AK6" s="52">
        <f t="shared" si="5"/>
        <v>100.7</v>
      </c>
      <c r="AL6" s="52">
        <f t="shared" si="5"/>
        <v>101</v>
      </c>
      <c r="AM6" s="52">
        <f t="shared" si="5"/>
        <v>101.1</v>
      </c>
      <c r="AN6" s="52">
        <f t="shared" si="5"/>
        <v>97.5</v>
      </c>
      <c r="AO6" s="52">
        <f t="shared" si="5"/>
        <v>96.9</v>
      </c>
      <c r="AP6" s="52">
        <f t="shared" si="5"/>
        <v>101.8</v>
      </c>
      <c r="AQ6" s="52">
        <f t="shared" si="5"/>
        <v>106.2</v>
      </c>
      <c r="AR6" s="52">
        <f t="shared" si="5"/>
        <v>103.5</v>
      </c>
      <c r="AS6" s="52" t="str">
        <f>IF(AS8="-","【-】","【"&amp;SUBSTITUTE(TEXT(AS8,"#,##0.0"),"-","△")&amp;"】")</f>
        <v>【103.5】</v>
      </c>
      <c r="AT6" s="52">
        <f>IF(AT8="-",NA(),AT8)</f>
        <v>99.3</v>
      </c>
      <c r="AU6" s="52">
        <f t="shared" ref="AU6:BC6" si="6">IF(AU8="-",NA(),AU8)</f>
        <v>99.7</v>
      </c>
      <c r="AV6" s="52">
        <f t="shared" si="6"/>
        <v>93.7</v>
      </c>
      <c r="AW6" s="52">
        <f t="shared" si="6"/>
        <v>94.2</v>
      </c>
      <c r="AX6" s="52">
        <f t="shared" si="6"/>
        <v>97.4</v>
      </c>
      <c r="AY6" s="52">
        <f t="shared" si="6"/>
        <v>86</v>
      </c>
      <c r="AZ6" s="52">
        <f t="shared" si="6"/>
        <v>86</v>
      </c>
      <c r="BA6" s="52">
        <f t="shared" si="6"/>
        <v>80.7</v>
      </c>
      <c r="BB6" s="52">
        <f t="shared" si="6"/>
        <v>82.3</v>
      </c>
      <c r="BC6" s="52">
        <f t="shared" si="6"/>
        <v>81.5</v>
      </c>
      <c r="BD6" s="52" t="str">
        <f>IF(BD8="-","【-】","【"&amp;SUBSTITUTE(TEXT(BD8,"#,##0.0"),"-","△")&amp;"】")</f>
        <v>【86.4】</v>
      </c>
      <c r="BE6" s="52">
        <f>IF(BE8="-",NA(),BE8)</f>
        <v>98.6</v>
      </c>
      <c r="BF6" s="52">
        <f t="shared" ref="BF6:BN6" si="7">IF(BF8="-",NA(),BF8)</f>
        <v>99</v>
      </c>
      <c r="BG6" s="52">
        <f t="shared" si="7"/>
        <v>93.1</v>
      </c>
      <c r="BH6" s="52">
        <f t="shared" si="7"/>
        <v>93.6</v>
      </c>
      <c r="BI6" s="52">
        <f t="shared" si="7"/>
        <v>96.8</v>
      </c>
      <c r="BJ6" s="52">
        <f t="shared" si="7"/>
        <v>83.1</v>
      </c>
      <c r="BK6" s="52">
        <f t="shared" si="7"/>
        <v>83</v>
      </c>
      <c r="BL6" s="52">
        <f t="shared" si="7"/>
        <v>77.599999999999994</v>
      </c>
      <c r="BM6" s="52">
        <f t="shared" si="7"/>
        <v>79.2</v>
      </c>
      <c r="BN6" s="52">
        <f t="shared" si="7"/>
        <v>78.400000000000006</v>
      </c>
      <c r="BO6" s="52" t="str">
        <f>IF(BO8="-","【-】","【"&amp;SUBSTITUTE(TEXT(BO8,"#,##0.0"),"-","△")&amp;"】")</f>
        <v>【83.7】</v>
      </c>
      <c r="BP6" s="52">
        <f>IF(BP8="-",NA(),BP8)</f>
        <v>93.7</v>
      </c>
      <c r="BQ6" s="52">
        <f t="shared" ref="BQ6:BY6" si="8">IF(BQ8="-",NA(),BQ8)</f>
        <v>100.6</v>
      </c>
      <c r="BR6" s="52">
        <f t="shared" si="8"/>
        <v>93.1</v>
      </c>
      <c r="BS6" s="52">
        <f t="shared" si="8"/>
        <v>92.2</v>
      </c>
      <c r="BT6" s="52">
        <f t="shared" si="8"/>
        <v>96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56298</v>
      </c>
      <c r="CB6" s="53">
        <f t="shared" ref="CB6:CJ6" si="9">IF(CB8="-",NA(),CB8)</f>
        <v>57230</v>
      </c>
      <c r="CC6" s="53">
        <f t="shared" si="9"/>
        <v>57332</v>
      </c>
      <c r="CD6" s="53">
        <f t="shared" si="9"/>
        <v>61587</v>
      </c>
      <c r="CE6" s="53">
        <f t="shared" si="9"/>
        <v>63915</v>
      </c>
      <c r="CF6" s="53">
        <f t="shared" si="9"/>
        <v>47924</v>
      </c>
      <c r="CG6" s="53">
        <f t="shared" si="9"/>
        <v>48807</v>
      </c>
      <c r="CH6" s="53">
        <f t="shared" si="9"/>
        <v>51594</v>
      </c>
      <c r="CI6" s="53">
        <f t="shared" si="9"/>
        <v>53805</v>
      </c>
      <c r="CJ6" s="53">
        <f t="shared" si="9"/>
        <v>56563</v>
      </c>
      <c r="CK6" s="52" t="str">
        <f>IF(CK8="-","【-】","【"&amp;SUBSTITUTE(TEXT(CK8,"#,##0"),"-","△")&amp;"】")</f>
        <v>【61,837】</v>
      </c>
      <c r="CL6" s="53">
        <f>IF(CL8="-",NA(),CL8)</f>
        <v>24851</v>
      </c>
      <c r="CM6" s="53">
        <f t="shared" ref="CM6:CU6" si="10">IF(CM8="-",NA(),CM8)</f>
        <v>27389</v>
      </c>
      <c r="CN6" s="53">
        <f t="shared" si="10"/>
        <v>29372</v>
      </c>
      <c r="CO6" s="53">
        <f t="shared" si="10"/>
        <v>30548</v>
      </c>
      <c r="CP6" s="53">
        <f t="shared" si="10"/>
        <v>30724</v>
      </c>
      <c r="CQ6" s="53">
        <f t="shared" si="10"/>
        <v>12502</v>
      </c>
      <c r="CR6" s="53">
        <f t="shared" si="10"/>
        <v>12970</v>
      </c>
      <c r="CS6" s="53">
        <f t="shared" si="10"/>
        <v>13767</v>
      </c>
      <c r="CT6" s="53">
        <f t="shared" si="10"/>
        <v>14046</v>
      </c>
      <c r="CU6" s="53">
        <f t="shared" si="10"/>
        <v>14550</v>
      </c>
      <c r="CV6" s="52" t="str">
        <f>IF(CV8="-","【-】","【"&amp;SUBSTITUTE(TEXT(CV8,"#,##0"),"-","△")&amp;"】")</f>
        <v>【17,600】</v>
      </c>
      <c r="CW6" s="52">
        <f>IF(CW8="-",NA(),CW8)</f>
        <v>48.3</v>
      </c>
      <c r="CX6" s="52">
        <f t="shared" ref="CX6:DF6" si="11">IF(CX8="-",NA(),CX8)</f>
        <v>47.7</v>
      </c>
      <c r="CY6" s="52">
        <f t="shared" si="11"/>
        <v>52.6</v>
      </c>
      <c r="CZ6" s="52">
        <f t="shared" si="11"/>
        <v>50.5</v>
      </c>
      <c r="DA6" s="52">
        <f t="shared" si="11"/>
        <v>48.7</v>
      </c>
      <c r="DB6" s="52">
        <f t="shared" si="11"/>
        <v>59.4</v>
      </c>
      <c r="DC6" s="52">
        <f t="shared" si="11"/>
        <v>59.9</v>
      </c>
      <c r="DD6" s="52">
        <f t="shared" si="11"/>
        <v>63.4</v>
      </c>
      <c r="DE6" s="52">
        <f t="shared" si="11"/>
        <v>61.3</v>
      </c>
      <c r="DF6" s="52">
        <f t="shared" si="11"/>
        <v>61.4</v>
      </c>
      <c r="DG6" s="52" t="str">
        <f>IF(DG8="-","【-】","【"&amp;SUBSTITUTE(TEXT(DG8,"#,##0.0"),"-","△")&amp;"】")</f>
        <v>【55.6】</v>
      </c>
      <c r="DH6" s="52">
        <f>IF(DH8="-",NA(),DH8)</f>
        <v>26</v>
      </c>
      <c r="DI6" s="52">
        <f t="shared" ref="DI6:DQ6" si="12">IF(DI8="-",NA(),DI8)</f>
        <v>27.4</v>
      </c>
      <c r="DJ6" s="52">
        <f t="shared" si="12"/>
        <v>27.8</v>
      </c>
      <c r="DK6" s="52">
        <f t="shared" si="12"/>
        <v>28.3</v>
      </c>
      <c r="DL6" s="52">
        <f t="shared" si="12"/>
        <v>28.7</v>
      </c>
      <c r="DM6" s="52">
        <f t="shared" si="12"/>
        <v>20.6</v>
      </c>
      <c r="DN6" s="52">
        <f t="shared" si="12"/>
        <v>20.5</v>
      </c>
      <c r="DO6" s="52">
        <f t="shared" si="12"/>
        <v>20.2</v>
      </c>
      <c r="DP6" s="52">
        <f t="shared" si="12"/>
        <v>20.2</v>
      </c>
      <c r="DQ6" s="52">
        <f t="shared" si="12"/>
        <v>21.1</v>
      </c>
      <c r="DR6" s="52" t="str">
        <f>IF(DR8="-","【-】","【"&amp;SUBSTITUTE(TEXT(DR8,"#,##0.0"),"-","△")&amp;"】")</f>
        <v>【25.1】</v>
      </c>
      <c r="DS6" s="52">
        <f>IF(DS8="-",NA(),DS8)</f>
        <v>0</v>
      </c>
      <c r="DT6" s="52">
        <f t="shared" ref="DT6:EB6" si="13">IF(DT8="-",NA(),DT8)</f>
        <v>0</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39.1</v>
      </c>
      <c r="EE6" s="52">
        <f t="shared" ref="EE6:EM6" si="14">IF(EE8="-",NA(),EE8)</f>
        <v>43.5</v>
      </c>
      <c r="EF6" s="52">
        <f t="shared" si="14"/>
        <v>47.1</v>
      </c>
      <c r="EG6" s="52">
        <f t="shared" si="14"/>
        <v>48.6</v>
      </c>
      <c r="EH6" s="52">
        <f t="shared" si="14"/>
        <v>51.6</v>
      </c>
      <c r="EI6" s="52">
        <f t="shared" si="14"/>
        <v>48.6</v>
      </c>
      <c r="EJ6" s="52">
        <f t="shared" si="14"/>
        <v>50.8</v>
      </c>
      <c r="EK6" s="52">
        <f t="shared" si="14"/>
        <v>51.4</v>
      </c>
      <c r="EL6" s="52">
        <f t="shared" si="14"/>
        <v>51.9</v>
      </c>
      <c r="EM6" s="52">
        <f t="shared" si="14"/>
        <v>53.8</v>
      </c>
      <c r="EN6" s="52" t="str">
        <f>IF(EN8="-","【-】","【"&amp;SUBSTITUTE(TEXT(EN8,"#,##0.0"),"-","△")&amp;"】")</f>
        <v>【56.4】</v>
      </c>
      <c r="EO6" s="52">
        <f>IF(EO8="-",NA(),EO8)</f>
        <v>73.400000000000006</v>
      </c>
      <c r="EP6" s="52">
        <f t="shared" ref="EP6:EX6" si="15">IF(EP8="-",NA(),EP8)</f>
        <v>78.5</v>
      </c>
      <c r="EQ6" s="52">
        <f t="shared" si="15"/>
        <v>81</v>
      </c>
      <c r="ER6" s="52">
        <f t="shared" si="15"/>
        <v>79</v>
      </c>
      <c r="ES6" s="52">
        <f t="shared" si="15"/>
        <v>79.099999999999994</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46493256</v>
      </c>
      <c r="FA6" s="53">
        <f t="shared" ref="FA6:FI6" si="16">IF(FA8="-",NA(),FA8)</f>
        <v>46659408</v>
      </c>
      <c r="FB6" s="53">
        <f t="shared" si="16"/>
        <v>46860400</v>
      </c>
      <c r="FC6" s="53">
        <f t="shared" si="16"/>
        <v>46699680</v>
      </c>
      <c r="FD6" s="53">
        <f t="shared" si="16"/>
        <v>47233956</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159</v>
      </c>
      <c r="B7" s="50">
        <f t="shared" ref="B7:AH7" si="17">B8</f>
        <v>2022</v>
      </c>
      <c r="C7" s="50">
        <f t="shared" si="17"/>
        <v>442038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民間企業出身</v>
      </c>
      <c r="P7" s="50" t="str">
        <f>P8</f>
        <v>直営</v>
      </c>
      <c r="Q7" s="51">
        <f t="shared" si="17"/>
        <v>25</v>
      </c>
      <c r="R7" s="50" t="str">
        <f t="shared" si="17"/>
        <v>対象</v>
      </c>
      <c r="S7" s="50" t="str">
        <f t="shared" si="17"/>
        <v>透 I 未 訓 ガ</v>
      </c>
      <c r="T7" s="50" t="str">
        <f t="shared" si="17"/>
        <v>救 臨 が へ 災 地 輪</v>
      </c>
      <c r="U7" s="51">
        <f>U8</f>
        <v>83101</v>
      </c>
      <c r="V7" s="51">
        <f>V8</f>
        <v>21021</v>
      </c>
      <c r="W7" s="50" t="str">
        <f>W8</f>
        <v>-</v>
      </c>
      <c r="X7" s="50" t="str">
        <f t="shared" si="17"/>
        <v>第２種該当</v>
      </c>
      <c r="Y7" s="50" t="str">
        <f t="shared" si="17"/>
        <v>７：１</v>
      </c>
      <c r="Z7" s="51">
        <f t="shared" si="17"/>
        <v>250</v>
      </c>
      <c r="AA7" s="51" t="str">
        <f t="shared" si="17"/>
        <v>-</v>
      </c>
      <c r="AB7" s="51" t="str">
        <f t="shared" si="17"/>
        <v>-</v>
      </c>
      <c r="AC7" s="51" t="str">
        <f t="shared" si="17"/>
        <v>-</v>
      </c>
      <c r="AD7" s="51" t="str">
        <f t="shared" si="17"/>
        <v>-</v>
      </c>
      <c r="AE7" s="51">
        <f t="shared" si="17"/>
        <v>250</v>
      </c>
      <c r="AF7" s="51">
        <f t="shared" si="17"/>
        <v>250</v>
      </c>
      <c r="AG7" s="51" t="str">
        <f t="shared" si="17"/>
        <v>-</v>
      </c>
      <c r="AH7" s="51">
        <f t="shared" si="17"/>
        <v>250</v>
      </c>
      <c r="AI7" s="52">
        <f>AI8</f>
        <v>100.6</v>
      </c>
      <c r="AJ7" s="52">
        <f t="shared" ref="AJ7:AR7" si="18">AJ8</f>
        <v>100.4</v>
      </c>
      <c r="AK7" s="52">
        <f t="shared" si="18"/>
        <v>100.7</v>
      </c>
      <c r="AL7" s="52">
        <f t="shared" si="18"/>
        <v>101</v>
      </c>
      <c r="AM7" s="52">
        <f t="shared" si="18"/>
        <v>101.1</v>
      </c>
      <c r="AN7" s="52">
        <f t="shared" si="18"/>
        <v>97.5</v>
      </c>
      <c r="AO7" s="52">
        <f t="shared" si="18"/>
        <v>96.9</v>
      </c>
      <c r="AP7" s="52">
        <f t="shared" si="18"/>
        <v>101.8</v>
      </c>
      <c r="AQ7" s="52">
        <f t="shared" si="18"/>
        <v>106.2</v>
      </c>
      <c r="AR7" s="52">
        <f t="shared" si="18"/>
        <v>103.5</v>
      </c>
      <c r="AS7" s="52"/>
      <c r="AT7" s="52">
        <f>AT8</f>
        <v>99.3</v>
      </c>
      <c r="AU7" s="52">
        <f t="shared" ref="AU7:BC7" si="19">AU8</f>
        <v>99.7</v>
      </c>
      <c r="AV7" s="52">
        <f t="shared" si="19"/>
        <v>93.7</v>
      </c>
      <c r="AW7" s="52">
        <f t="shared" si="19"/>
        <v>94.2</v>
      </c>
      <c r="AX7" s="52">
        <f t="shared" si="19"/>
        <v>97.4</v>
      </c>
      <c r="AY7" s="52">
        <f t="shared" si="19"/>
        <v>86</v>
      </c>
      <c r="AZ7" s="52">
        <f t="shared" si="19"/>
        <v>86</v>
      </c>
      <c r="BA7" s="52">
        <f t="shared" si="19"/>
        <v>80.7</v>
      </c>
      <c r="BB7" s="52">
        <f t="shared" si="19"/>
        <v>82.3</v>
      </c>
      <c r="BC7" s="52">
        <f t="shared" si="19"/>
        <v>81.5</v>
      </c>
      <c r="BD7" s="52"/>
      <c r="BE7" s="52">
        <f>BE8</f>
        <v>98.6</v>
      </c>
      <c r="BF7" s="52">
        <f t="shared" ref="BF7:BN7" si="20">BF8</f>
        <v>99</v>
      </c>
      <c r="BG7" s="52">
        <f t="shared" si="20"/>
        <v>93.1</v>
      </c>
      <c r="BH7" s="52">
        <f t="shared" si="20"/>
        <v>93.6</v>
      </c>
      <c r="BI7" s="52">
        <f t="shared" si="20"/>
        <v>96.8</v>
      </c>
      <c r="BJ7" s="52">
        <f t="shared" si="20"/>
        <v>83.1</v>
      </c>
      <c r="BK7" s="52">
        <f t="shared" si="20"/>
        <v>83</v>
      </c>
      <c r="BL7" s="52">
        <f t="shared" si="20"/>
        <v>77.599999999999994</v>
      </c>
      <c r="BM7" s="52">
        <f t="shared" si="20"/>
        <v>79.2</v>
      </c>
      <c r="BN7" s="52">
        <f t="shared" si="20"/>
        <v>78.400000000000006</v>
      </c>
      <c r="BO7" s="52"/>
      <c r="BP7" s="52">
        <f>BP8</f>
        <v>93.7</v>
      </c>
      <c r="BQ7" s="52">
        <f t="shared" ref="BQ7:BY7" si="21">BQ8</f>
        <v>100.6</v>
      </c>
      <c r="BR7" s="52">
        <f t="shared" si="21"/>
        <v>93.1</v>
      </c>
      <c r="BS7" s="52">
        <f t="shared" si="21"/>
        <v>92.2</v>
      </c>
      <c r="BT7" s="52">
        <f t="shared" si="21"/>
        <v>96</v>
      </c>
      <c r="BU7" s="52">
        <f t="shared" si="21"/>
        <v>72.099999999999994</v>
      </c>
      <c r="BV7" s="52">
        <f t="shared" si="21"/>
        <v>72.900000000000006</v>
      </c>
      <c r="BW7" s="52">
        <f t="shared" si="21"/>
        <v>64.5</v>
      </c>
      <c r="BX7" s="52">
        <f t="shared" si="21"/>
        <v>63.8</v>
      </c>
      <c r="BY7" s="52">
        <f t="shared" si="21"/>
        <v>63.4</v>
      </c>
      <c r="BZ7" s="52"/>
      <c r="CA7" s="53">
        <f>CA8</f>
        <v>56298</v>
      </c>
      <c r="CB7" s="53">
        <f t="shared" ref="CB7:CJ7" si="22">CB8</f>
        <v>57230</v>
      </c>
      <c r="CC7" s="53">
        <f t="shared" si="22"/>
        <v>57332</v>
      </c>
      <c r="CD7" s="53">
        <f t="shared" si="22"/>
        <v>61587</v>
      </c>
      <c r="CE7" s="53">
        <f t="shared" si="22"/>
        <v>63915</v>
      </c>
      <c r="CF7" s="53">
        <f t="shared" si="22"/>
        <v>47924</v>
      </c>
      <c r="CG7" s="53">
        <f t="shared" si="22"/>
        <v>48807</v>
      </c>
      <c r="CH7" s="53">
        <f t="shared" si="22"/>
        <v>51594</v>
      </c>
      <c r="CI7" s="53">
        <f t="shared" si="22"/>
        <v>53805</v>
      </c>
      <c r="CJ7" s="53">
        <f t="shared" si="22"/>
        <v>56563</v>
      </c>
      <c r="CK7" s="52"/>
      <c r="CL7" s="53">
        <f>CL8</f>
        <v>24851</v>
      </c>
      <c r="CM7" s="53">
        <f t="shared" ref="CM7:CU7" si="23">CM8</f>
        <v>27389</v>
      </c>
      <c r="CN7" s="53">
        <f t="shared" si="23"/>
        <v>29372</v>
      </c>
      <c r="CO7" s="53">
        <f t="shared" si="23"/>
        <v>30548</v>
      </c>
      <c r="CP7" s="53">
        <f t="shared" si="23"/>
        <v>30724</v>
      </c>
      <c r="CQ7" s="53">
        <f t="shared" si="23"/>
        <v>12502</v>
      </c>
      <c r="CR7" s="53">
        <f t="shared" si="23"/>
        <v>12970</v>
      </c>
      <c r="CS7" s="53">
        <f t="shared" si="23"/>
        <v>13767</v>
      </c>
      <c r="CT7" s="53">
        <f t="shared" si="23"/>
        <v>14046</v>
      </c>
      <c r="CU7" s="53">
        <f t="shared" si="23"/>
        <v>14550</v>
      </c>
      <c r="CV7" s="52"/>
      <c r="CW7" s="52">
        <f>CW8</f>
        <v>48.3</v>
      </c>
      <c r="CX7" s="52">
        <f t="shared" ref="CX7:DF7" si="24">CX8</f>
        <v>47.7</v>
      </c>
      <c r="CY7" s="52">
        <f t="shared" si="24"/>
        <v>52.6</v>
      </c>
      <c r="CZ7" s="52">
        <f t="shared" si="24"/>
        <v>50.5</v>
      </c>
      <c r="DA7" s="52">
        <f t="shared" si="24"/>
        <v>48.7</v>
      </c>
      <c r="DB7" s="52">
        <f t="shared" si="24"/>
        <v>59.4</v>
      </c>
      <c r="DC7" s="52">
        <f t="shared" si="24"/>
        <v>59.9</v>
      </c>
      <c r="DD7" s="52">
        <f t="shared" si="24"/>
        <v>63.4</v>
      </c>
      <c r="DE7" s="52">
        <f t="shared" si="24"/>
        <v>61.3</v>
      </c>
      <c r="DF7" s="52">
        <f t="shared" si="24"/>
        <v>61.4</v>
      </c>
      <c r="DG7" s="52"/>
      <c r="DH7" s="52">
        <f>DH8</f>
        <v>26</v>
      </c>
      <c r="DI7" s="52">
        <f t="shared" ref="DI7:DQ7" si="25">DI8</f>
        <v>27.4</v>
      </c>
      <c r="DJ7" s="52">
        <f t="shared" si="25"/>
        <v>27.8</v>
      </c>
      <c r="DK7" s="52">
        <f t="shared" si="25"/>
        <v>28.3</v>
      </c>
      <c r="DL7" s="52">
        <f t="shared" si="25"/>
        <v>28.7</v>
      </c>
      <c r="DM7" s="52">
        <f t="shared" si="25"/>
        <v>20.6</v>
      </c>
      <c r="DN7" s="52">
        <f t="shared" si="25"/>
        <v>20.5</v>
      </c>
      <c r="DO7" s="52">
        <f t="shared" si="25"/>
        <v>20.2</v>
      </c>
      <c r="DP7" s="52">
        <f t="shared" si="25"/>
        <v>20.2</v>
      </c>
      <c r="DQ7" s="52">
        <f t="shared" si="25"/>
        <v>21.1</v>
      </c>
      <c r="DR7" s="52"/>
      <c r="DS7" s="52">
        <f>DS8</f>
        <v>0</v>
      </c>
      <c r="DT7" s="52">
        <f t="shared" ref="DT7:EB7" si="26">DT8</f>
        <v>0</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39.1</v>
      </c>
      <c r="EE7" s="52">
        <f t="shared" ref="EE7:EM7" si="27">EE8</f>
        <v>43.5</v>
      </c>
      <c r="EF7" s="52">
        <f t="shared" si="27"/>
        <v>47.1</v>
      </c>
      <c r="EG7" s="52">
        <f t="shared" si="27"/>
        <v>48.6</v>
      </c>
      <c r="EH7" s="52">
        <f t="shared" si="27"/>
        <v>51.6</v>
      </c>
      <c r="EI7" s="52">
        <f t="shared" si="27"/>
        <v>48.6</v>
      </c>
      <c r="EJ7" s="52">
        <f t="shared" si="27"/>
        <v>50.8</v>
      </c>
      <c r="EK7" s="52">
        <f t="shared" si="27"/>
        <v>51.4</v>
      </c>
      <c r="EL7" s="52">
        <f t="shared" si="27"/>
        <v>51.9</v>
      </c>
      <c r="EM7" s="52">
        <f t="shared" si="27"/>
        <v>53.8</v>
      </c>
      <c r="EN7" s="52"/>
      <c r="EO7" s="52">
        <f>EO8</f>
        <v>73.400000000000006</v>
      </c>
      <c r="EP7" s="52">
        <f t="shared" ref="EP7:EX7" si="28">EP8</f>
        <v>78.5</v>
      </c>
      <c r="EQ7" s="52">
        <f t="shared" si="28"/>
        <v>81</v>
      </c>
      <c r="ER7" s="52">
        <f t="shared" si="28"/>
        <v>79</v>
      </c>
      <c r="ES7" s="52">
        <f t="shared" si="28"/>
        <v>79.099999999999994</v>
      </c>
      <c r="ET7" s="52">
        <f t="shared" si="28"/>
        <v>70.099999999999994</v>
      </c>
      <c r="EU7" s="52">
        <f t="shared" si="28"/>
        <v>72.599999999999994</v>
      </c>
      <c r="EV7" s="52">
        <f t="shared" si="28"/>
        <v>71.900000000000006</v>
      </c>
      <c r="EW7" s="52">
        <f t="shared" si="28"/>
        <v>71.2</v>
      </c>
      <c r="EX7" s="52">
        <f t="shared" si="28"/>
        <v>71.8</v>
      </c>
      <c r="EY7" s="52"/>
      <c r="EZ7" s="53">
        <f>EZ8</f>
        <v>46493256</v>
      </c>
      <c r="FA7" s="53">
        <f t="shared" ref="FA7:FI7" si="29">FA8</f>
        <v>46659408</v>
      </c>
      <c r="FB7" s="53">
        <f t="shared" si="29"/>
        <v>46860400</v>
      </c>
      <c r="FC7" s="53">
        <f t="shared" si="29"/>
        <v>46699680</v>
      </c>
      <c r="FD7" s="53">
        <f t="shared" si="29"/>
        <v>47233956</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442038</v>
      </c>
      <c r="D8" s="55">
        <v>46</v>
      </c>
      <c r="E8" s="55">
        <v>6</v>
      </c>
      <c r="F8" s="55">
        <v>0</v>
      </c>
      <c r="G8" s="55">
        <v>1</v>
      </c>
      <c r="H8" s="55" t="s">
        <v>160</v>
      </c>
      <c r="I8" s="55" t="s">
        <v>161</v>
      </c>
      <c r="J8" s="55" t="s">
        <v>162</v>
      </c>
      <c r="K8" s="55" t="s">
        <v>163</v>
      </c>
      <c r="L8" s="55" t="s">
        <v>164</v>
      </c>
      <c r="M8" s="55" t="s">
        <v>165</v>
      </c>
      <c r="N8" s="55" t="s">
        <v>166</v>
      </c>
      <c r="O8" s="55" t="s">
        <v>167</v>
      </c>
      <c r="P8" s="55" t="s">
        <v>168</v>
      </c>
      <c r="Q8" s="56">
        <v>25</v>
      </c>
      <c r="R8" s="55" t="s">
        <v>169</v>
      </c>
      <c r="S8" s="55" t="s">
        <v>170</v>
      </c>
      <c r="T8" s="55" t="s">
        <v>171</v>
      </c>
      <c r="U8" s="56">
        <v>83101</v>
      </c>
      <c r="V8" s="56">
        <v>21021</v>
      </c>
      <c r="W8" s="55" t="s">
        <v>40</v>
      </c>
      <c r="X8" s="55" t="s">
        <v>172</v>
      </c>
      <c r="Y8" s="57" t="s">
        <v>173</v>
      </c>
      <c r="Z8" s="56">
        <v>250</v>
      </c>
      <c r="AA8" s="56" t="s">
        <v>40</v>
      </c>
      <c r="AB8" s="56" t="s">
        <v>40</v>
      </c>
      <c r="AC8" s="56" t="s">
        <v>40</v>
      </c>
      <c r="AD8" s="56" t="s">
        <v>40</v>
      </c>
      <c r="AE8" s="56">
        <v>250</v>
      </c>
      <c r="AF8" s="56">
        <v>250</v>
      </c>
      <c r="AG8" s="56" t="s">
        <v>40</v>
      </c>
      <c r="AH8" s="56">
        <v>250</v>
      </c>
      <c r="AI8" s="58">
        <v>100.6</v>
      </c>
      <c r="AJ8" s="58">
        <v>100.4</v>
      </c>
      <c r="AK8" s="58">
        <v>100.7</v>
      </c>
      <c r="AL8" s="58">
        <v>101</v>
      </c>
      <c r="AM8" s="58">
        <v>101.1</v>
      </c>
      <c r="AN8" s="58">
        <v>97.5</v>
      </c>
      <c r="AO8" s="58">
        <v>96.9</v>
      </c>
      <c r="AP8" s="58">
        <v>101.8</v>
      </c>
      <c r="AQ8" s="58">
        <v>106.2</v>
      </c>
      <c r="AR8" s="58">
        <v>103.5</v>
      </c>
      <c r="AS8" s="58">
        <v>103.5</v>
      </c>
      <c r="AT8" s="58">
        <v>99.3</v>
      </c>
      <c r="AU8" s="58">
        <v>99.7</v>
      </c>
      <c r="AV8" s="58">
        <v>93.7</v>
      </c>
      <c r="AW8" s="58">
        <v>94.2</v>
      </c>
      <c r="AX8" s="58">
        <v>97.4</v>
      </c>
      <c r="AY8" s="58">
        <v>86</v>
      </c>
      <c r="AZ8" s="58">
        <v>86</v>
      </c>
      <c r="BA8" s="58">
        <v>80.7</v>
      </c>
      <c r="BB8" s="58">
        <v>82.3</v>
      </c>
      <c r="BC8" s="58">
        <v>81.5</v>
      </c>
      <c r="BD8" s="58">
        <v>86.4</v>
      </c>
      <c r="BE8" s="59">
        <v>98.6</v>
      </c>
      <c r="BF8" s="59">
        <v>99</v>
      </c>
      <c r="BG8" s="59">
        <v>93.1</v>
      </c>
      <c r="BH8" s="59">
        <v>93.6</v>
      </c>
      <c r="BI8" s="59">
        <v>96.8</v>
      </c>
      <c r="BJ8" s="59">
        <v>83.1</v>
      </c>
      <c r="BK8" s="59">
        <v>83</v>
      </c>
      <c r="BL8" s="59">
        <v>77.599999999999994</v>
      </c>
      <c r="BM8" s="59">
        <v>79.2</v>
      </c>
      <c r="BN8" s="59">
        <v>78.400000000000006</v>
      </c>
      <c r="BO8" s="59">
        <v>83.7</v>
      </c>
      <c r="BP8" s="58">
        <v>93.7</v>
      </c>
      <c r="BQ8" s="58">
        <v>100.6</v>
      </c>
      <c r="BR8" s="58">
        <v>93.1</v>
      </c>
      <c r="BS8" s="58">
        <v>92.2</v>
      </c>
      <c r="BT8" s="58">
        <v>96</v>
      </c>
      <c r="BU8" s="58">
        <v>72.099999999999994</v>
      </c>
      <c r="BV8" s="58">
        <v>72.900000000000006</v>
      </c>
      <c r="BW8" s="58">
        <v>64.5</v>
      </c>
      <c r="BX8" s="58">
        <v>63.8</v>
      </c>
      <c r="BY8" s="58">
        <v>63.4</v>
      </c>
      <c r="BZ8" s="58">
        <v>66.8</v>
      </c>
      <c r="CA8" s="59">
        <v>56298</v>
      </c>
      <c r="CB8" s="59">
        <v>57230</v>
      </c>
      <c r="CC8" s="59">
        <v>57332</v>
      </c>
      <c r="CD8" s="59">
        <v>61587</v>
      </c>
      <c r="CE8" s="59">
        <v>63915</v>
      </c>
      <c r="CF8" s="59">
        <v>47924</v>
      </c>
      <c r="CG8" s="59">
        <v>48807</v>
      </c>
      <c r="CH8" s="59">
        <v>51594</v>
      </c>
      <c r="CI8" s="59">
        <v>53805</v>
      </c>
      <c r="CJ8" s="59">
        <v>56563</v>
      </c>
      <c r="CK8" s="58">
        <v>61837</v>
      </c>
      <c r="CL8" s="59">
        <v>24851</v>
      </c>
      <c r="CM8" s="59">
        <v>27389</v>
      </c>
      <c r="CN8" s="59">
        <v>29372</v>
      </c>
      <c r="CO8" s="59">
        <v>30548</v>
      </c>
      <c r="CP8" s="59">
        <v>30724</v>
      </c>
      <c r="CQ8" s="59">
        <v>12502</v>
      </c>
      <c r="CR8" s="59">
        <v>12970</v>
      </c>
      <c r="CS8" s="59">
        <v>13767</v>
      </c>
      <c r="CT8" s="59">
        <v>14046</v>
      </c>
      <c r="CU8" s="59">
        <v>14550</v>
      </c>
      <c r="CV8" s="58">
        <v>17600</v>
      </c>
      <c r="CW8" s="59">
        <v>48.3</v>
      </c>
      <c r="CX8" s="59">
        <v>47.7</v>
      </c>
      <c r="CY8" s="59">
        <v>52.6</v>
      </c>
      <c r="CZ8" s="59">
        <v>50.5</v>
      </c>
      <c r="DA8" s="59">
        <v>48.7</v>
      </c>
      <c r="DB8" s="59">
        <v>59.4</v>
      </c>
      <c r="DC8" s="59">
        <v>59.9</v>
      </c>
      <c r="DD8" s="59">
        <v>63.4</v>
      </c>
      <c r="DE8" s="59">
        <v>61.3</v>
      </c>
      <c r="DF8" s="59">
        <v>61.4</v>
      </c>
      <c r="DG8" s="59">
        <v>55.6</v>
      </c>
      <c r="DH8" s="59">
        <v>26</v>
      </c>
      <c r="DI8" s="59">
        <v>27.4</v>
      </c>
      <c r="DJ8" s="59">
        <v>27.8</v>
      </c>
      <c r="DK8" s="59">
        <v>28.3</v>
      </c>
      <c r="DL8" s="59">
        <v>28.7</v>
      </c>
      <c r="DM8" s="59">
        <v>20.6</v>
      </c>
      <c r="DN8" s="59">
        <v>20.5</v>
      </c>
      <c r="DO8" s="59">
        <v>20.2</v>
      </c>
      <c r="DP8" s="59">
        <v>20.2</v>
      </c>
      <c r="DQ8" s="59">
        <v>21.1</v>
      </c>
      <c r="DR8" s="59">
        <v>25.1</v>
      </c>
      <c r="DS8" s="59">
        <v>0</v>
      </c>
      <c r="DT8" s="59">
        <v>0</v>
      </c>
      <c r="DU8" s="59">
        <v>0</v>
      </c>
      <c r="DV8" s="59">
        <v>0</v>
      </c>
      <c r="DW8" s="59">
        <v>0</v>
      </c>
      <c r="DX8" s="59">
        <v>90.8</v>
      </c>
      <c r="DY8" s="59">
        <v>81.900000000000006</v>
      </c>
      <c r="DZ8" s="59">
        <v>91.6</v>
      </c>
      <c r="EA8" s="59">
        <v>100.1</v>
      </c>
      <c r="EB8" s="59">
        <v>94.9</v>
      </c>
      <c r="EC8" s="59">
        <v>63</v>
      </c>
      <c r="ED8" s="58">
        <v>39.1</v>
      </c>
      <c r="EE8" s="58">
        <v>43.5</v>
      </c>
      <c r="EF8" s="58">
        <v>47.1</v>
      </c>
      <c r="EG8" s="58">
        <v>48.6</v>
      </c>
      <c r="EH8" s="58">
        <v>51.6</v>
      </c>
      <c r="EI8" s="58">
        <v>48.6</v>
      </c>
      <c r="EJ8" s="58">
        <v>50.8</v>
      </c>
      <c r="EK8" s="58">
        <v>51.4</v>
      </c>
      <c r="EL8" s="58">
        <v>51.9</v>
      </c>
      <c r="EM8" s="58">
        <v>53.8</v>
      </c>
      <c r="EN8" s="58">
        <v>56.4</v>
      </c>
      <c r="EO8" s="58">
        <v>73.400000000000006</v>
      </c>
      <c r="EP8" s="58">
        <v>78.5</v>
      </c>
      <c r="EQ8" s="58">
        <v>81</v>
      </c>
      <c r="ER8" s="58">
        <v>79</v>
      </c>
      <c r="ES8" s="58">
        <v>79.099999999999994</v>
      </c>
      <c r="ET8" s="58">
        <v>70.099999999999994</v>
      </c>
      <c r="EU8" s="58">
        <v>72.599999999999994</v>
      </c>
      <c r="EV8" s="58">
        <v>71.900000000000006</v>
      </c>
      <c r="EW8" s="58">
        <v>71.2</v>
      </c>
      <c r="EX8" s="58">
        <v>71.8</v>
      </c>
      <c r="EY8" s="58">
        <v>70.7</v>
      </c>
      <c r="EZ8" s="59">
        <v>46493256</v>
      </c>
      <c r="FA8" s="59">
        <v>46659408</v>
      </c>
      <c r="FB8" s="59">
        <v>46860400</v>
      </c>
      <c r="FC8" s="59">
        <v>46699680</v>
      </c>
      <c r="FD8" s="59">
        <v>47233956</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2024-02-27T01:30:19Z</cp:lastPrinted>
  <dcterms:created xsi:type="dcterms:W3CDTF">2023-12-20T05:12:17Z</dcterms:created>
  <dcterms:modified xsi:type="dcterms:W3CDTF">2024-02-27T01:30:27Z</dcterms:modified>
  <cp:category/>
</cp:coreProperties>
</file>