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6日出町〇\"/>
    </mc:Choice>
  </mc:AlternateContent>
  <workbookProtection workbookAlgorithmName="SHA-512" workbookHashValue="dQQxAnqPewK8tNPabbQ4B/jnlKWF0Nwz+cnEpTLl28brA7gWNpkeP2pVfKWBfBXxNSbjgZX4t2IWMjJZY3A3RA==" workbookSaltValue="MJU60ybjqFrZyb8+6IldmQ==" workbookSpinCount="100000" lockStructure="1"/>
  <bookViews>
    <workbookView xWindow="0" yWindow="0" windowWidth="20490" windowHeight="70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P6" i="5"/>
  <c r="O6" i="5"/>
  <c r="I10" i="4" s="1"/>
  <c r="N6" i="5"/>
  <c r="B10" i="4" s="1"/>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G85" i="4"/>
  <c r="E85" i="4"/>
  <c r="BB10" i="4"/>
  <c r="AT10" i="4"/>
  <c r="W10" i="4"/>
  <c r="P10" i="4"/>
  <c r="AL8" i="4"/>
  <c r="P8" i="4"/>
  <c r="B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<sst xmlns="http://schemas.openxmlformats.org/spreadsheetml/2006/main" count="275" uniqueCount="118">
  <si>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</si>
  <si>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</si>
  <si>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</si>
  <si>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</si>
  <si>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</si>
  <si>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</si>
  <si>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</si>
  <si>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</si>
  <si>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</si>
  <si>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</si>
  <si>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</si>
  <si>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</si>
  <si>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</si>
  <si>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</si>
  <si>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</si>
  <si>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</si>
  <si>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</si>
  <si>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</si>
  <si>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</si>
  <si>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</si>
  <si>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</si>
  <si>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</si>
  <si>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</si>
  <si>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</si>
  <si>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</si>
  <si>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</si>
  <si>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</si>
  <si>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</si>
  <si>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</si>
  <si>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</si>
  <si>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</si>
  <si>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</si>
  <si>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</si>
  <si>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</si>
  <si>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</si>
  <si>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</si>
  <si>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</si>
  <si>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</si>
  <si>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</si>
  <si>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</si>
  <si>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</si>
  <si>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</si>
  <si>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</si>
  <si>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</si>
  <si>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</si>
  <si>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</si>
  <si>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</si>
  <si>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</si>
  <si>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</si>
  <si>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</si>
  <si>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</si>
  <si>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</si>
  <si>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</si>
  <si>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</si>
  <si>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</si>
  <si>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</si>
  <si>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</si>
  <si>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</si>
  <si>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</si>
  <si>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</si>
  <si>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</si>
  <si>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</si>
  <si>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</si>
  <si>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</si>
  <si>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</si>
  <si>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</si>
  <si>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</si>
  <si>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</si>
  <si>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</si>
  <si>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</si>
  <si>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</si>
  <si>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</si>
  <si>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</si>
  <si>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</si>
  <si>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</si>
  <si>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</si>
  <si>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</si>
  <si>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</si>
  <si>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</si>
  <si>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</si>
  <si>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</si>
  <si>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</si>
  <si>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</si>
  <si>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</si>
  <si>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</si>
  <si>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</si>
  <si>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</si>
  <si>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</si>
  <si>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</si>
  <si>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</si>
  <si>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</si>
  <si>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</si>
  <si>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</si>
  <si>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</si>
  <si>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</si>
  <si>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</si>
  <si>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</si>
  <si>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</si>
  <si>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</si>
  <si>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</si>
  <si>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</si>
  <si>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</si>
  <si>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</si>
  <si>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</si>
  <si>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</si>
  <si>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</si>
  <si>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</si>
  <si>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</si>
  <si>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</si>
  <si>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</si>
  <si>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</si>
  <si>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</si>
  <si>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</si>
  <si>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</si>
  <si>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</si>
  <si>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①「経常収支比率」は100.9％と昨年度比0.45ポイント上昇したが、全国平均及び類似団体より低くなっている。令和３年度より職員数を減らすなど経費削減に努めている。
③「流動比率」は全国平均及び類似団体より低くなっている。一般会計からの多額な繰入金により経営している状況であり、現金を貯めるのは難しい状況である。
④「企業債残高対事業規模比率」が他団体に比べかなり高い数値となっている。処理場施設の老朽化による更新事業を行っているためであるが、中長期の財政収支に注視しながら、起債発行額の抑制に努める。
⑤「経費回収率」は97.06％と100％を下回った。今後減価償却費が増加する見込みであり、使用料改定や更なる経費削減に努める必要がある。
⑥「汚水処理原価」は全国平均より高く、類似団体より低くなっている。維持管理費の削減及び接続率向上に向けた取り組みを行っていく必要がある。
⑦「施設利用率」については、他団体より高い数値となっている。将来的にさらに人口減少が進む見込みであり、ダウンサイジングなども検討していく必要がある。
⑧「水洗化率」は他団体に比べ低い数値となっている。接続率向上の取組が必要である。</t>
    <phoneticPr fontId="4"/>
  </si>
  <si>
    <t>①「有形固定資産減価償却率」は他団体と比較して低い数値となっている。
②「管渠老朽化率」がゼロになっているのは、耐用年数を経過した管渠がないためである。
③「管渠改善率」については、他団体より高い数値となっている。令和12年度の概成を目指し計画的に整備していく。</t>
    <phoneticPr fontId="4"/>
  </si>
  <si>
    <t>　令和元年度に法適化し、令和２年度に経営戦略をした。その結果、今後の施設の改修などにより減価償却費が増額になることが見込まれ、厳しい経営運営になることが見込まれるため、令和５年度に料金改定を実施する予定だったが、物価が上昇する中、経済的負担を考慮し料金改定を見送った。現在改定時期を検討中である。令和３年度には下水道職員を1名減するなど経費の削減に努めている。今後のさらなる経費の削減、接続率の向上への取り組みを行い、健全な経営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</si>
</sst>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0.31</c:v>
                </c:pt>
                <c:pt idx="4">
                  <c:v>0.26</c:v>
                </c:pt>
              </c:numCache>
            </c:numRef>
          </c:val>
          <c:extLst>
            <c:ext xmlns:c16="http://schemas.microsoft.com/office/drawing/2014/chart" uri="{C3380CC4-5D6E-409C-BE32-E72D297353CC}">
              <c16:uniqueId val="{00000000-FA7D-4FF7-BCBA-DF5B339549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0.15</c:v>
                </c:pt>
                <c:pt idx="4">
                  <c:v>0.15</c:v>
                </c:pt>
              </c:numCache>
            </c:numRef>
          </c:val>
          <c:smooth val="0"/>
          <c:extLst>
            <c:ext xmlns:c16="http://schemas.microsoft.com/office/drawing/2014/chart" uri="{C3380CC4-5D6E-409C-BE32-E72D297353CC}">
              <c16:uniqueId val="{00000001-FA7D-4FF7-BCBA-DF5B339549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63.92</c:v>
                </c:pt>
                <c:pt idx="3">
                  <c:v>65</c:v>
                </c:pt>
                <c:pt idx="4">
                  <c:v>65.650000000000006</c:v>
                </c:pt>
              </c:numCache>
            </c:numRef>
          </c:val>
          <c:extLst>
            <c:ext xmlns:c16="http://schemas.microsoft.com/office/drawing/2014/chart" uri="{C3380CC4-5D6E-409C-BE32-E72D297353CC}">
              <c16:uniqueId val="{00000000-F9ED-4B20-ACD4-06A5952097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57.42</c:v>
                </c:pt>
                <c:pt idx="3">
                  <c:v>56.72</c:v>
                </c:pt>
                <c:pt idx="4">
                  <c:v>56.43</c:v>
                </c:pt>
              </c:numCache>
            </c:numRef>
          </c:val>
          <c:smooth val="0"/>
          <c:extLst>
            <c:ext xmlns:c16="http://schemas.microsoft.com/office/drawing/2014/chart" uri="{C3380CC4-5D6E-409C-BE32-E72D297353CC}">
              <c16:uniqueId val="{00000001-F9ED-4B20-ACD4-06A5952097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81.66</c:v>
                </c:pt>
                <c:pt idx="3">
                  <c:v>82.37</c:v>
                </c:pt>
                <c:pt idx="4">
                  <c:v>82.87</c:v>
                </c:pt>
              </c:numCache>
            </c:numRef>
          </c:val>
          <c:extLst>
            <c:ext xmlns:c16="http://schemas.microsoft.com/office/drawing/2014/chart" uri="{C3380CC4-5D6E-409C-BE32-E72D297353CC}">
              <c16:uniqueId val="{00000000-CB1F-4222-905C-A43ED25B2F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90.42</c:v>
                </c:pt>
                <c:pt idx="3">
                  <c:v>90.72</c:v>
                </c:pt>
                <c:pt idx="4">
                  <c:v>91.07</c:v>
                </c:pt>
              </c:numCache>
            </c:numRef>
          </c:val>
          <c:smooth val="0"/>
          <c:extLst>
            <c:ext xmlns:c16="http://schemas.microsoft.com/office/drawing/2014/chart" uri="{C3380CC4-5D6E-409C-BE32-E72D297353CC}">
              <c16:uniqueId val="{00000001-CB1F-4222-905C-A43ED25B2F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102.83</c:v>
                </c:pt>
                <c:pt idx="3">
                  <c:v>100.45</c:v>
                </c:pt>
                <c:pt idx="4">
                  <c:v>100.9</c:v>
                </c:pt>
              </c:numCache>
            </c:numRef>
          </c:val>
          <c:extLst>
            <c:ext xmlns:c16="http://schemas.microsoft.com/office/drawing/2014/chart" uri="{C3380CC4-5D6E-409C-BE32-E72D297353CC}">
              <c16:uniqueId val="{00000000-D702-4EFA-9960-081FAB6C94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106.81</c:v>
                </c:pt>
                <c:pt idx="3">
                  <c:v>106.5</c:v>
                </c:pt>
                <c:pt idx="4">
                  <c:v>106.22</c:v>
                </c:pt>
              </c:numCache>
            </c:numRef>
          </c:val>
          <c:smooth val="0"/>
          <c:extLst>
            <c:ext xmlns:c16="http://schemas.microsoft.com/office/drawing/2014/chart" uri="{C3380CC4-5D6E-409C-BE32-E72D297353CC}">
              <c16:uniqueId val="{00000001-D702-4EFA-9960-081FAB6C94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3.83</c:v>
                </c:pt>
                <c:pt idx="3">
                  <c:v>7.3</c:v>
                </c:pt>
                <c:pt idx="4">
                  <c:v>11.03</c:v>
                </c:pt>
              </c:numCache>
            </c:numRef>
          </c:val>
          <c:extLst>
            <c:ext xmlns:c16="http://schemas.microsoft.com/office/drawing/2014/chart" uri="{C3380CC4-5D6E-409C-BE32-E72D297353CC}">
              <c16:uniqueId val="{00000000-C290-45D9-861A-AB190264E1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29.23</c:v>
                </c:pt>
                <c:pt idx="3">
                  <c:v>20.78</c:v>
                </c:pt>
                <c:pt idx="4">
                  <c:v>23.54</c:v>
                </c:pt>
              </c:numCache>
            </c:numRef>
          </c:val>
          <c:smooth val="0"/>
          <c:extLst>
            <c:ext xmlns:c16="http://schemas.microsoft.com/office/drawing/2014/chart" uri="{C3380CC4-5D6E-409C-BE32-E72D297353CC}">
              <c16:uniqueId val="{00000001-C290-45D9-861A-AB190264E1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89-4240-80DE-FEC060B3BE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1.37</c:v>
                </c:pt>
                <c:pt idx="3">
                  <c:v>1.34</c:v>
                </c:pt>
                <c:pt idx="4">
                  <c:v>1.5</c:v>
                </c:pt>
              </c:numCache>
            </c:numRef>
          </c:val>
          <c:smooth val="0"/>
          <c:extLst>
            <c:ext xmlns:c16="http://schemas.microsoft.com/office/drawing/2014/chart" uri="{C3380CC4-5D6E-409C-BE32-E72D297353CC}">
              <c16:uniqueId val="{00000001-1289-4240-80DE-FEC060B3BE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235-4D4C-BB12-CE02915DEC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34.4</c:v>
                </c:pt>
                <c:pt idx="3">
                  <c:v>18.36</c:v>
                </c:pt>
                <c:pt idx="4">
                  <c:v>18.010000000000002</c:v>
                </c:pt>
              </c:numCache>
            </c:numRef>
          </c:val>
          <c:smooth val="0"/>
          <c:extLst>
            <c:ext xmlns:c16="http://schemas.microsoft.com/office/drawing/2014/chart" uri="{C3380CC4-5D6E-409C-BE32-E72D297353CC}">
              <c16:uniqueId val="{00000001-8235-4D4C-BB12-CE02915DEC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23.2</c:v>
                </c:pt>
                <c:pt idx="3">
                  <c:v>20.21</c:v>
                </c:pt>
                <c:pt idx="4">
                  <c:v>25.81</c:v>
                </c:pt>
              </c:numCache>
            </c:numRef>
          </c:val>
          <c:extLst>
            <c:ext xmlns:c16="http://schemas.microsoft.com/office/drawing/2014/chart" uri="{C3380CC4-5D6E-409C-BE32-E72D297353CC}">
              <c16:uniqueId val="{00000000-337A-4A29-A82F-C95703A6D7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68.17</c:v>
                </c:pt>
                <c:pt idx="3">
                  <c:v>55.6</c:v>
                </c:pt>
                <c:pt idx="4">
                  <c:v>59.4</c:v>
                </c:pt>
              </c:numCache>
            </c:numRef>
          </c:val>
          <c:smooth val="0"/>
          <c:extLst>
            <c:ext xmlns:c16="http://schemas.microsoft.com/office/drawing/2014/chart" uri="{C3380CC4-5D6E-409C-BE32-E72D297353CC}">
              <c16:uniqueId val="{00000001-337A-4A29-A82F-C95703A6D7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1317.93</c:v>
                </c:pt>
                <c:pt idx="3">
                  <c:v>1298.56</c:v>
                </c:pt>
                <c:pt idx="4">
                  <c:v>1196.02</c:v>
                </c:pt>
              </c:numCache>
            </c:numRef>
          </c:val>
          <c:extLst>
            <c:ext xmlns:c16="http://schemas.microsoft.com/office/drawing/2014/chart" uri="{C3380CC4-5D6E-409C-BE32-E72D297353CC}">
              <c16:uniqueId val="{00000000-847D-4D9F-9E58-C123A022B8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789.44</c:v>
                </c:pt>
                <c:pt idx="3">
                  <c:v>789.08</c:v>
                </c:pt>
                <c:pt idx="4">
                  <c:v>747.84</c:v>
                </c:pt>
              </c:numCache>
            </c:numRef>
          </c:val>
          <c:smooth val="0"/>
          <c:extLst>
            <c:ext xmlns:c16="http://schemas.microsoft.com/office/drawing/2014/chart" uri="{C3380CC4-5D6E-409C-BE32-E72D297353CC}">
              <c16:uniqueId val="{00000001-847D-4D9F-9E58-C123A022B8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57.28</c:v>
                </c:pt>
                <c:pt idx="3">
                  <c:v>104.02</c:v>
                </c:pt>
                <c:pt idx="4">
                  <c:v>97.06</c:v>
                </c:pt>
              </c:numCache>
            </c:numRef>
          </c:val>
          <c:extLst>
            <c:ext xmlns:c16="http://schemas.microsoft.com/office/drawing/2014/chart" uri="{C3380CC4-5D6E-409C-BE32-E72D297353CC}">
              <c16:uniqueId val="{00000000-F3DA-43EE-9DA9-6422C84409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87.29</c:v>
                </c:pt>
                <c:pt idx="3">
                  <c:v>88.25</c:v>
                </c:pt>
                <c:pt idx="4">
                  <c:v>90.17</c:v>
                </c:pt>
              </c:numCache>
            </c:numRef>
          </c:val>
          <c:smooth val="0"/>
          <c:extLst>
            <c:ext xmlns:c16="http://schemas.microsoft.com/office/drawing/2014/chart" uri="{C3380CC4-5D6E-409C-BE32-E72D297353CC}">
              <c16:uniqueId val="{00000001-F3DA-43EE-9DA9-6422C84409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259.77999999999997</c:v>
                </c:pt>
                <c:pt idx="3">
                  <c:v>142.22</c:v>
                </c:pt>
                <c:pt idx="4">
                  <c:v>152.66</c:v>
                </c:pt>
              </c:numCache>
            </c:numRef>
          </c:val>
          <c:extLst>
            <c:ext xmlns:c16="http://schemas.microsoft.com/office/drawing/2014/chart" uri="{C3380CC4-5D6E-409C-BE32-E72D297353CC}">
              <c16:uniqueId val="{00000000-C609-4278-8057-3E8737052D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176.67</c:v>
                </c:pt>
                <c:pt idx="3">
                  <c:v>176.37</c:v>
                </c:pt>
                <c:pt idx="4">
                  <c:v>173.17</c:v>
                </c:pt>
              </c:numCache>
            </c:numRef>
          </c:val>
          <c:smooth val="0"/>
          <c:extLst>
            <c:ext xmlns:c16="http://schemas.microsoft.com/office/drawing/2014/chart" uri="{C3380CC4-5D6E-409C-BE32-E72D297353CC}">
              <c16:uniqueId val="{00000001-C609-4278-8057-3E8737052D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日出町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28240</v>
      </c>
      <c r="AM8" s="46"/>
      <c r="AN8" s="46"/>
      <c r="AO8" s="46"/>
      <c r="AP8" s="46"/>
      <c r="AQ8" s="46"/>
      <c r="AR8" s="46"/>
      <c r="AS8" s="46"/>
      <c r="AT8" s="45">
        <f>データ!T6</f>
        <v>73.260000000000005</v>
      </c>
      <c r="AU8" s="45"/>
      <c r="AV8" s="45"/>
      <c r="AW8" s="45"/>
      <c r="AX8" s="45"/>
      <c r="AY8" s="45"/>
      <c r="AZ8" s="45"/>
      <c r="BA8" s="45"/>
      <c r="BB8" s="45">
        <f>データ!U6</f>
        <v>385.48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68.45</v>
      </c>
      <c r="J10" s="45"/>
      <c r="K10" s="45"/>
      <c r="L10" s="45"/>
      <c r="M10" s="45"/>
      <c r="N10" s="45"/>
      <c r="O10" s="45"/>
      <c r="P10" s="45">
        <f>データ!P6</f>
        <v>57.68</v>
      </c>
      <c r="Q10" s="45"/>
      <c r="R10" s="45"/>
      <c r="S10" s="45"/>
      <c r="T10" s="45"/>
      <c r="U10" s="45"/>
      <c r="V10" s="45"/>
      <c r="W10" s="45">
        <f>データ!Q6</f>
        <v>77.41</v>
      </c>
      <c r="X10" s="45"/>
      <c r="Y10" s="45"/>
      <c r="Z10" s="45"/>
      <c r="AA10" s="45"/>
      <c r="AB10" s="45"/>
      <c r="AC10" s="45"/>
      <c r="AD10" s="46">
        <f>データ!R6</f>
        <v>2809</v>
      </c>
      <c r="AE10" s="46"/>
      <c r="AF10" s="46"/>
      <c r="AG10" s="46"/>
      <c r="AH10" s="46"/>
      <c r="AI10" s="46"/>
      <c r="AJ10" s="46"/>
      <c r="AK10" s="2"/>
      <c r="AL10" s="46">
        <f>データ!V6</f>
        <v>16216</v>
      </c>
      <c r="AM10" s="46"/>
      <c r="AN10" s="46"/>
      <c r="AO10" s="46"/>
      <c r="AP10" s="46"/>
      <c r="AQ10" s="46"/>
      <c r="AR10" s="46"/>
      <c r="AS10" s="46"/>
      <c r="AT10" s="45">
        <f>データ!W6</f>
        <v>4.7699999999999996</v>
      </c>
      <c r="AU10" s="45"/>
      <c r="AV10" s="45"/>
      <c r="AW10" s="45"/>
      <c r="AX10" s="45"/>
      <c r="AY10" s="45"/>
      <c r="AZ10" s="45"/>
      <c r="BA10" s="45"/>
      <c r="BB10" s="45">
        <f>データ!X6</f>
        <v>3399.58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ZIU7cbWfGgP421fFOtqS37Okgp99PNXRu30pVt87lzO1Esf+zt5JnL50KXpB2YdYFDECg5evvO0kmAJXw2hYQ==" saltValue="Q4yK88G2t4hkceljlw/Z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443417</v>
      </c>
      <c r="D6" s="19">
        <f t="shared" si="3"/>
        <v>46</v>
      </c>
      <c r="E6" s="19">
        <f t="shared" si="3"/>
        <v>17</v>
      </c>
      <c r="F6" s="19">
        <f t="shared" si="3"/>
        <v>1</v>
      </c>
      <c r="G6" s="19">
        <f t="shared" si="3"/>
        <v>0</v>
      </c>
      <c r="H6" s="19" t="str">
        <f t="shared" si="3"/>
        <v>大分県　日出町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68.45</v>
      </c>
      <c r="P6" s="20">
        <f t="shared" si="3"/>
        <v>57.68</v>
      </c>
      <c r="Q6" s="20">
        <f t="shared" si="3"/>
        <v>77.41</v>
      </c>
      <c r="R6" s="20">
        <f t="shared" si="3"/>
        <v>2809</v>
      </c>
      <c r="S6" s="20">
        <f t="shared" si="3"/>
        <v>28240</v>
      </c>
      <c r="T6" s="20">
        <f t="shared" si="3"/>
        <v>73.260000000000005</v>
      </c>
      <c r="U6" s="20">
        <f t="shared" si="3"/>
        <v>385.48</v>
      </c>
      <c r="V6" s="20">
        <f t="shared" si="3"/>
        <v>16216</v>
      </c>
      <c r="W6" s="20">
        <f t="shared" si="3"/>
        <v>4.7699999999999996</v>
      </c>
      <c r="X6" s="20">
        <f t="shared" si="3"/>
        <v>3399.58</v>
      </c>
      <c r="Y6" s="21" t="str">
        <f>IF(Y7="",NA(),Y7)</f>
        <v>-</v>
      </c>
      <c r="Z6" s="21" t="str">
        <f t="shared" ref="Z6:AH6" si="4">IF(Z7="",NA(),Z7)</f>
        <v>-</v>
      </c>
      <c r="AA6" s="21">
        <f t="shared" si="4"/>
        <v>102.83</v>
      </c>
      <c r="AB6" s="21">
        <f t="shared" si="4"/>
        <v>100.45</v>
      </c>
      <c r="AC6" s="21">
        <f t="shared" si="4"/>
        <v>100.9</v>
      </c>
      <c r="AD6" s="21" t="str">
        <f t="shared" si="4"/>
        <v>-</v>
      </c>
      <c r="AE6" s="21" t="str">
        <f t="shared" si="4"/>
        <v>-</v>
      </c>
      <c r="AF6" s="21">
        <f t="shared" si="4"/>
        <v>106.81</v>
      </c>
      <c r="AG6" s="21">
        <f t="shared" si="4"/>
        <v>106.5</v>
      </c>
      <c r="AH6" s="21">
        <f t="shared" si="4"/>
        <v>106.22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34.4</v>
      </c>
      <c r="AR6" s="21">
        <f t="shared" si="5"/>
        <v>18.36</v>
      </c>
      <c r="AS6" s="21">
        <f t="shared" si="5"/>
        <v>18.010000000000002</v>
      </c>
      <c r="AT6" s="20" t="str">
        <f>IF(AT7="","",IF(AT7="-","【-】","【"&amp;SUBSTITUTE(TEXT(AT7,"#,##0.00"),"-","△")&amp;"】"))</f>
        <v>【3.09】</v>
      </c>
      <c r="AU6" s="21" t="str">
        <f>IF(AU7="",NA(),AU7)</f>
        <v>-</v>
      </c>
      <c r="AV6" s="21" t="str">
        <f t="shared" ref="AV6:BD6" si="6">IF(AV7="",NA(),AV7)</f>
        <v>-</v>
      </c>
      <c r="AW6" s="21">
        <f t="shared" si="6"/>
        <v>23.2</v>
      </c>
      <c r="AX6" s="21">
        <f t="shared" si="6"/>
        <v>20.21</v>
      </c>
      <c r="AY6" s="21">
        <f t="shared" si="6"/>
        <v>25.81</v>
      </c>
      <c r="AZ6" s="21" t="str">
        <f t="shared" si="6"/>
        <v>-</v>
      </c>
      <c r="BA6" s="21" t="str">
        <f t="shared" si="6"/>
        <v>-</v>
      </c>
      <c r="BB6" s="21">
        <f t="shared" si="6"/>
        <v>68.17</v>
      </c>
      <c r="BC6" s="21">
        <f t="shared" si="6"/>
        <v>55.6</v>
      </c>
      <c r="BD6" s="21">
        <f t="shared" si="6"/>
        <v>59.4</v>
      </c>
      <c r="BE6" s="20" t="str">
        <f>IF(BE7="","",IF(BE7="-","【-】","【"&amp;SUBSTITUTE(TEXT(BE7,"#,##0.00"),"-","△")&amp;"】"))</f>
        <v>【71.39】</v>
      </c>
      <c r="BF6" s="21" t="str">
        <f>IF(BF7="",NA(),BF7)</f>
        <v>-</v>
      </c>
      <c r="BG6" s="21" t="str">
        <f t="shared" ref="BG6:BO6" si="7">IF(BG7="",NA(),BG7)</f>
        <v>-</v>
      </c>
      <c r="BH6" s="21">
        <f t="shared" si="7"/>
        <v>1317.93</v>
      </c>
      <c r="BI6" s="21">
        <f t="shared" si="7"/>
        <v>1298.56</v>
      </c>
      <c r="BJ6" s="21">
        <f t="shared" si="7"/>
        <v>1196.02</v>
      </c>
      <c r="BK6" s="21" t="str">
        <f t="shared" si="7"/>
        <v>-</v>
      </c>
      <c r="BL6" s="21" t="str">
        <f t="shared" si="7"/>
        <v>-</v>
      </c>
      <c r="BM6" s="21">
        <f t="shared" si="7"/>
        <v>789.44</v>
      </c>
      <c r="BN6" s="21">
        <f t="shared" si="7"/>
        <v>789.08</v>
      </c>
      <c r="BO6" s="21">
        <f t="shared" si="7"/>
        <v>747.84</v>
      </c>
      <c r="BP6" s="20" t="str">
        <f>IF(BP7="","",IF(BP7="-","【-】","【"&amp;SUBSTITUTE(TEXT(BP7,"#,##0.00"),"-","△")&amp;"】"))</f>
        <v>【669.11】</v>
      </c>
      <c r="BQ6" s="21" t="str">
        <f>IF(BQ7="",NA(),BQ7)</f>
        <v>-</v>
      </c>
      <c r="BR6" s="21" t="str">
        <f t="shared" ref="BR6:BZ6" si="8">IF(BR7="",NA(),BR7)</f>
        <v>-</v>
      </c>
      <c r="BS6" s="21">
        <f t="shared" si="8"/>
        <v>57.28</v>
      </c>
      <c r="BT6" s="21">
        <f t="shared" si="8"/>
        <v>104.02</v>
      </c>
      <c r="BU6" s="21">
        <f t="shared" si="8"/>
        <v>97.06</v>
      </c>
      <c r="BV6" s="21" t="str">
        <f t="shared" si="8"/>
        <v>-</v>
      </c>
      <c r="BW6" s="21" t="str">
        <f t="shared" si="8"/>
        <v>-</v>
      </c>
      <c r="BX6" s="21">
        <f t="shared" si="8"/>
        <v>87.29</v>
      </c>
      <c r="BY6" s="21">
        <f t="shared" si="8"/>
        <v>88.25</v>
      </c>
      <c r="BZ6" s="21">
        <f t="shared" si="8"/>
        <v>90.17</v>
      </c>
      <c r="CA6" s="20" t="str">
        <f>IF(CA7="","",IF(CA7="-","【-】","【"&amp;SUBSTITUTE(TEXT(CA7,"#,##0.00"),"-","△")&amp;"】"))</f>
        <v>【99.73】</v>
      </c>
      <c r="CB6" s="21" t="str">
        <f>IF(CB7="",NA(),CB7)</f>
        <v>-</v>
      </c>
      <c r="CC6" s="21" t="str">
        <f t="shared" ref="CC6:CK6" si="9">IF(CC7="",NA(),CC7)</f>
        <v>-</v>
      </c>
      <c r="CD6" s="21">
        <f t="shared" si="9"/>
        <v>259.77999999999997</v>
      </c>
      <c r="CE6" s="21">
        <f t="shared" si="9"/>
        <v>142.22</v>
      </c>
      <c r="CF6" s="21">
        <f t="shared" si="9"/>
        <v>152.66</v>
      </c>
      <c r="CG6" s="21" t="str">
        <f t="shared" si="9"/>
        <v>-</v>
      </c>
      <c r="CH6" s="21" t="str">
        <f t="shared" si="9"/>
        <v>-</v>
      </c>
      <c r="CI6" s="21">
        <f t="shared" si="9"/>
        <v>176.67</v>
      </c>
      <c r="CJ6" s="21">
        <f t="shared" si="9"/>
        <v>176.37</v>
      </c>
      <c r="CK6" s="21">
        <f t="shared" si="9"/>
        <v>173.17</v>
      </c>
      <c r="CL6" s="20" t="str">
        <f>IF(CL7="","",IF(CL7="-","【-】","【"&amp;SUBSTITUTE(TEXT(CL7,"#,##0.00"),"-","△")&amp;"】"))</f>
        <v>【134.98】</v>
      </c>
      <c r="CM6" s="21" t="str">
        <f>IF(CM7="",NA(),CM7)</f>
        <v>-</v>
      </c>
      <c r="CN6" s="21" t="str">
        <f t="shared" ref="CN6:CV6" si="10">IF(CN7="",NA(),CN7)</f>
        <v>-</v>
      </c>
      <c r="CO6" s="21">
        <f t="shared" si="10"/>
        <v>63.92</v>
      </c>
      <c r="CP6" s="21">
        <f t="shared" si="10"/>
        <v>65</v>
      </c>
      <c r="CQ6" s="21">
        <f t="shared" si="10"/>
        <v>65.650000000000006</v>
      </c>
      <c r="CR6" s="21" t="str">
        <f t="shared" si="10"/>
        <v>-</v>
      </c>
      <c r="CS6" s="21" t="str">
        <f t="shared" si="10"/>
        <v>-</v>
      </c>
      <c r="CT6" s="21">
        <f t="shared" si="10"/>
        <v>57.42</v>
      </c>
      <c r="CU6" s="21">
        <f t="shared" si="10"/>
        <v>56.72</v>
      </c>
      <c r="CV6" s="21">
        <f t="shared" si="10"/>
        <v>56.43</v>
      </c>
      <c r="CW6" s="20" t="str">
        <f>IF(CW7="","",IF(CW7="-","【-】","【"&amp;SUBSTITUTE(TEXT(CW7,"#,##0.00"),"-","△")&amp;"】"))</f>
        <v>【59.99】</v>
      </c>
      <c r="CX6" s="21" t="str">
        <f>IF(CX7="",NA(),CX7)</f>
        <v>-</v>
      </c>
      <c r="CY6" s="21" t="str">
        <f t="shared" ref="CY6:DG6" si="11">IF(CY7="",NA(),CY7)</f>
        <v>-</v>
      </c>
      <c r="CZ6" s="21">
        <f t="shared" si="11"/>
        <v>81.66</v>
      </c>
      <c r="DA6" s="21">
        <f t="shared" si="11"/>
        <v>82.37</v>
      </c>
      <c r="DB6" s="21">
        <f t="shared" si="11"/>
        <v>82.87</v>
      </c>
      <c r="DC6" s="21" t="str">
        <f t="shared" si="11"/>
        <v>-</v>
      </c>
      <c r="DD6" s="21" t="str">
        <f t="shared" si="11"/>
        <v>-</v>
      </c>
      <c r="DE6" s="21">
        <f t="shared" si="11"/>
        <v>90.42</v>
      </c>
      <c r="DF6" s="21">
        <f t="shared" si="11"/>
        <v>90.72</v>
      </c>
      <c r="DG6" s="21">
        <f t="shared" si="11"/>
        <v>91.07</v>
      </c>
      <c r="DH6" s="20" t="str">
        <f>IF(DH7="","",IF(DH7="-","【-】","【"&amp;SUBSTITUTE(TEXT(DH7,"#,##0.00"),"-","△")&amp;"】"))</f>
        <v>【95.72】</v>
      </c>
      <c r="DI6" s="21" t="str">
        <f>IF(DI7="",NA(),DI7)</f>
        <v>-</v>
      </c>
      <c r="DJ6" s="21" t="str">
        <f t="shared" ref="DJ6:DR6" si="12">IF(DJ7="",NA(),DJ7)</f>
        <v>-</v>
      </c>
      <c r="DK6" s="21">
        <f t="shared" si="12"/>
        <v>3.83</v>
      </c>
      <c r="DL6" s="21">
        <f t="shared" si="12"/>
        <v>7.3</v>
      </c>
      <c r="DM6" s="21">
        <f t="shared" si="12"/>
        <v>11.03</v>
      </c>
      <c r="DN6" s="21" t="str">
        <f t="shared" si="12"/>
        <v>-</v>
      </c>
      <c r="DO6" s="21" t="str">
        <f t="shared" si="12"/>
        <v>-</v>
      </c>
      <c r="DP6" s="21">
        <f t="shared" si="12"/>
        <v>29.23</v>
      </c>
      <c r="DQ6" s="21">
        <f t="shared" si="12"/>
        <v>20.78</v>
      </c>
      <c r="DR6" s="21">
        <f t="shared" si="12"/>
        <v>23.54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1.37</v>
      </c>
      <c r="EB6" s="21">
        <f t="shared" si="13"/>
        <v>1.34</v>
      </c>
      <c r="EC6" s="21">
        <f t="shared" si="13"/>
        <v>1.5</v>
      </c>
      <c r="ED6" s="20" t="str">
        <f>IF(ED7="","",IF(ED7="-","【-】","【"&amp;SUBSTITUTE(TEXT(ED7,"#,##0.00"),"-","△")&amp;"】"))</f>
        <v>【6.54】</v>
      </c>
      <c r="EE6" s="21" t="str">
        <f>IF(EE7="",NA(),EE7)</f>
        <v>-</v>
      </c>
      <c r="EF6" s="21" t="str">
        <f t="shared" ref="EF6:EN6" si="14">IF(EF7="",NA(),EF7)</f>
        <v>-</v>
      </c>
      <c r="EG6" s="20">
        <f t="shared" si="14"/>
        <v>0</v>
      </c>
      <c r="EH6" s="21">
        <f t="shared" si="14"/>
        <v>0.31</v>
      </c>
      <c r="EI6" s="21">
        <f t="shared" si="14"/>
        <v>0.26</v>
      </c>
      <c r="EJ6" s="21" t="str">
        <f t="shared" si="14"/>
        <v>-</v>
      </c>
      <c r="EK6" s="21" t="str">
        <f t="shared" si="14"/>
        <v>-</v>
      </c>
      <c r="EL6" s="21">
        <f t="shared" si="14"/>
        <v>0.17</v>
      </c>
      <c r="EM6" s="21">
        <f t="shared" si="14"/>
        <v>0.15</v>
      </c>
      <c r="EN6" s="21">
        <f t="shared" si="14"/>
        <v>0.15</v>
      </c>
      <c r="EO6" s="20" t="str">
        <f>IF(EO7="","",IF(EO7="-","【-】","【"&amp;SUBSTITUTE(TEXT(EO7,"#,##0.00"),"-","△")&amp;"】"))</f>
        <v>【0.24】</v>
      </c>
    </row>
    <row r="7" spans="1:148" s="22" customFormat="1" x14ac:dyDescent="0.15">
      <c r="A7" s="14"/>
      <c r="B7" s="23">
        <v>2021</v>
      </c>
      <c r="C7" s="23">
        <v>443417</v>
      </c>
      <c r="D7" s="23">
        <v>46</v>
      </c>
      <c r="E7" s="23">
        <v>17</v>
      </c>
      <c r="F7" s="23">
        <v>1</v>
      </c>
      <c r="G7" s="23">
        <v>0</v>
      </c>
      <c r="H7" s="23" t="s">
        <v>96</v>
      </c>
      <c r="I7" s="23" t="s">
        <v>97</v>
      </c>
      <c r="J7" s="23" t="s">
        <v>98</v>
      </c>
      <c r="K7" s="23" t="s">
        <v>99</v>
      </c>
      <c r="L7" s="23" t="s">
        <v>100</v>
      </c>
      <c r="M7" s="23" t="s">
        <v>101</v>
      </c>
      <c r="N7" s="24" t="s">
        <v>102</v>
      </c>
      <c r="O7" s="24">
        <v>68.45</v>
      </c>
      <c r="P7" s="24">
        <v>57.68</v>
      </c>
      <c r="Q7" s="24">
        <v>77.41</v>
      </c>
      <c r="R7" s="24">
        <v>2809</v>
      </c>
      <c r="S7" s="24">
        <v>28240</v>
      </c>
      <c r="T7" s="24">
        <v>73.260000000000005</v>
      </c>
      <c r="U7" s="24">
        <v>385.48</v>
      </c>
      <c r="V7" s="24">
        <v>16216</v>
      </c>
      <c r="W7" s="24">
        <v>4.7699999999999996</v>
      </c>
      <c r="X7" s="24">
        <v>3399.58</v>
      </c>
      <c r="Y7" s="24" t="s">
        <v>102</v>
      </c>
      <c r="Z7" s="24" t="s">
        <v>102</v>
      </c>
      <c r="AA7" s="24">
        <v>102.83</v>
      </c>
      <c r="AB7" s="24">
        <v>100.45</v>
      </c>
      <c r="AC7" s="24">
        <v>100.9</v>
      </c>
      <c r="AD7" s="24" t="s">
        <v>102</v>
      </c>
      <c r="AE7" s="24" t="s">
        <v>102</v>
      </c>
      <c r="AF7" s="24">
        <v>106.81</v>
      </c>
      <c r="AG7" s="24">
        <v>106.5</v>
      </c>
      <c r="AH7" s="24">
        <v>106.22</v>
      </c>
      <c r="AI7" s="24">
        <v>107.02</v>
      </c>
      <c r="AJ7" s="24" t="s">
        <v>102</v>
      </c>
      <c r="AK7" s="24" t="s">
        <v>102</v>
      </c>
      <c r="AL7" s="24">
        <v>0</v>
      </c>
      <c r="AM7" s="24">
        <v>0</v>
      </c>
      <c r="AN7" s="24">
        <v>0</v>
      </c>
      <c r="AO7" s="24" t="s">
        <v>102</v>
      </c>
      <c r="AP7" s="24" t="s">
        <v>102</v>
      </c>
      <c r="AQ7" s="24">
        <v>34.4</v>
      </c>
      <c r="AR7" s="24">
        <v>18.36</v>
      </c>
      <c r="AS7" s="24">
        <v>18.010000000000002</v>
      </c>
      <c r="AT7" s="24">
        <v>3.09</v>
      </c>
      <c r="AU7" s="24" t="s">
        <v>102</v>
      </c>
      <c r="AV7" s="24" t="s">
        <v>102</v>
      </c>
      <c r="AW7" s="24">
        <v>23.2</v>
      </c>
      <c r="AX7" s="24">
        <v>20.21</v>
      </c>
      <c r="AY7" s="24">
        <v>25.81</v>
      </c>
      <c r="AZ7" s="24" t="s">
        <v>102</v>
      </c>
      <c r="BA7" s="24" t="s">
        <v>102</v>
      </c>
      <c r="BB7" s="24">
        <v>68.17</v>
      </c>
      <c r="BC7" s="24">
        <v>55.6</v>
      </c>
      <c r="BD7" s="24">
        <v>59.4</v>
      </c>
      <c r="BE7" s="24">
        <v>71.39</v>
      </c>
      <c r="BF7" s="24" t="s">
        <v>102</v>
      </c>
      <c r="BG7" s="24" t="s">
        <v>102</v>
      </c>
      <c r="BH7" s="24">
        <v>1317.93</v>
      </c>
      <c r="BI7" s="24">
        <v>1298.56</v>
      </c>
      <c r="BJ7" s="24">
        <v>1196.02</v>
      </c>
      <c r="BK7" s="24" t="s">
        <v>102</v>
      </c>
      <c r="BL7" s="24" t="s">
        <v>102</v>
      </c>
      <c r="BM7" s="24">
        <v>789.44</v>
      </c>
      <c r="BN7" s="24">
        <v>789.08</v>
      </c>
      <c r="BO7" s="24">
        <v>747.84</v>
      </c>
      <c r="BP7" s="24">
        <v>669.11</v>
      </c>
      <c r="BQ7" s="24" t="s">
        <v>102</v>
      </c>
      <c r="BR7" s="24" t="s">
        <v>102</v>
      </c>
      <c r="BS7" s="24">
        <v>57.28</v>
      </c>
      <c r="BT7" s="24">
        <v>104.02</v>
      </c>
      <c r="BU7" s="24">
        <v>97.06</v>
      </c>
      <c r="BV7" s="24" t="s">
        <v>102</v>
      </c>
      <c r="BW7" s="24" t="s">
        <v>102</v>
      </c>
      <c r="BX7" s="24">
        <v>87.29</v>
      </c>
      <c r="BY7" s="24">
        <v>88.25</v>
      </c>
      <c r="BZ7" s="24">
        <v>90.17</v>
      </c>
      <c r="CA7" s="24">
        <v>99.73</v>
      </c>
      <c r="CB7" s="24" t="s">
        <v>102</v>
      </c>
      <c r="CC7" s="24" t="s">
        <v>102</v>
      </c>
      <c r="CD7" s="24">
        <v>259.77999999999997</v>
      </c>
      <c r="CE7" s="24">
        <v>142.22</v>
      </c>
      <c r="CF7" s="24">
        <v>152.66</v>
      </c>
      <c r="CG7" s="24" t="s">
        <v>102</v>
      </c>
      <c r="CH7" s="24" t="s">
        <v>102</v>
      </c>
      <c r="CI7" s="24">
        <v>176.67</v>
      </c>
      <c r="CJ7" s="24">
        <v>176.37</v>
      </c>
      <c r="CK7" s="24">
        <v>173.17</v>
      </c>
      <c r="CL7" s="24">
        <v>134.97999999999999</v>
      </c>
      <c r="CM7" s="24" t="s">
        <v>102</v>
      </c>
      <c r="CN7" s="24" t="s">
        <v>102</v>
      </c>
      <c r="CO7" s="24">
        <v>63.92</v>
      </c>
      <c r="CP7" s="24">
        <v>65</v>
      </c>
      <c r="CQ7" s="24">
        <v>65.650000000000006</v>
      </c>
      <c r="CR7" s="24" t="s">
        <v>102</v>
      </c>
      <c r="CS7" s="24" t="s">
        <v>102</v>
      </c>
      <c r="CT7" s="24">
        <v>57.42</v>
      </c>
      <c r="CU7" s="24">
        <v>56.72</v>
      </c>
      <c r="CV7" s="24">
        <v>56.43</v>
      </c>
      <c r="CW7" s="24">
        <v>59.99</v>
      </c>
      <c r="CX7" s="24" t="s">
        <v>102</v>
      </c>
      <c r="CY7" s="24" t="s">
        <v>102</v>
      </c>
      <c r="CZ7" s="24">
        <v>81.66</v>
      </c>
      <c r="DA7" s="24">
        <v>82.37</v>
      </c>
      <c r="DB7" s="24">
        <v>82.87</v>
      </c>
      <c r="DC7" s="24" t="s">
        <v>102</v>
      </c>
      <c r="DD7" s="24" t="s">
        <v>102</v>
      </c>
      <c r="DE7" s="24">
        <v>90.42</v>
      </c>
      <c r="DF7" s="24">
        <v>90.72</v>
      </c>
      <c r="DG7" s="24">
        <v>91.07</v>
      </c>
      <c r="DH7" s="24">
        <v>95.72</v>
      </c>
      <c r="DI7" s="24" t="s">
        <v>102</v>
      </c>
      <c r="DJ7" s="24" t="s">
        <v>102</v>
      </c>
      <c r="DK7" s="24">
        <v>3.83</v>
      </c>
      <c r="DL7" s="24">
        <v>7.3</v>
      </c>
      <c r="DM7" s="24">
        <v>11.03</v>
      </c>
      <c r="DN7" s="24" t="s">
        <v>102</v>
      </c>
      <c r="DO7" s="24" t="s">
        <v>102</v>
      </c>
      <c r="DP7" s="24">
        <v>29.23</v>
      </c>
      <c r="DQ7" s="24">
        <v>20.78</v>
      </c>
      <c r="DR7" s="24">
        <v>23.54</v>
      </c>
      <c r="DS7" s="24">
        <v>38.17</v>
      </c>
      <c r="DT7" s="24" t="s">
        <v>102</v>
      </c>
      <c r="DU7" s="24" t="s">
        <v>102</v>
      </c>
      <c r="DV7" s="24">
        <v>0</v>
      </c>
      <c r="DW7" s="24">
        <v>0</v>
      </c>
      <c r="DX7" s="24">
        <v>0</v>
      </c>
      <c r="DY7" s="24" t="s">
        <v>102</v>
      </c>
      <c r="DZ7" s="24" t="s">
        <v>102</v>
      </c>
      <c r="EA7" s="24">
        <v>1.37</v>
      </c>
      <c r="EB7" s="24">
        <v>1.34</v>
      </c>
      <c r="EC7" s="24">
        <v>1.5</v>
      </c>
      <c r="ED7" s="24">
        <v>6.54</v>
      </c>
      <c r="EE7" s="24" t="s">
        <v>102</v>
      </c>
      <c r="EF7" s="24" t="s">
        <v>102</v>
      </c>
      <c r="EG7" s="24">
        <v>0</v>
      </c>
      <c r="EH7" s="24">
        <v>0.31</v>
      </c>
      <c r="EI7" s="24">
        <v>0.26</v>
      </c>
      <c r="EJ7" s="24" t="s">
        <v>102</v>
      </c>
      <c r="EK7" s="24" t="s">
        <v>102</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2023-01-12T23:35:45Z</dcterms:created>
  <dcterms:modified xsi:type="dcterms:W3CDTF">2023-02-21T06:26:35Z</dcterms:modified>
  <cp:category/>
</cp:coreProperties>
</file>