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801791\市町村振興課共有\財政班\財政担当R4年度\決算統計\02公営企業会計\14_経営比較分析表\02経営比較分析表の分析等について\06HP掲載用\05経営比較分析表\18玖珠町\"/>
    </mc:Choice>
  </mc:AlternateContent>
  <workbookProtection workbookAlgorithmName="SHA-512" workbookHashValue="gl6ytypUkIzDJyEY7nlcWH0B6eWsSYYTd70qsc/V9dGnuk0JblJYSC5UkoaBl9bv6N7vUm+Ok1vZRSeCIPacAw==" workbookSaltValue="N7bJWFZfFQpgnmbwnuB5oA==" workbookSpinCount="100000" lockStructure="1"/>
  <bookViews>
    <workbookView xWindow="-120" yWindow="-120" windowWidth="20730" windowHeight="11160"/>
  </bookViews>
  <sheets>
    <sheet name="法非適用_水道事業" sheetId="4" r:id="rId1"/>
    <sheet name="データ" sheetId="5" state="hidden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J85" i="4" s="1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W10" i="4" s="1"/>
  <c r="P6" i="5"/>
  <c r="O6" i="5"/>
  <c r="I10" i="4" s="1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L85" i="4"/>
  <c r="K85" i="4"/>
  <c r="I85" i="4"/>
  <c r="H85" i="4"/>
  <c r="BB10" i="4"/>
  <c r="AT10" i="4"/>
  <c r="AL10" i="4"/>
  <c r="P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<sst xmlns="http://schemas.openxmlformats.org/spreadsheetml/2006/main" count="233" uniqueCount="118">
  <si>
    <t>経営比較分析表（令和3年度決算）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</si>
  <si>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</si>
  <si>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</si>
  <si>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</si>
  <si>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</si>
  <si>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2">
      <t>カンリ</t>
    </rPh>
    <rPh sb="2" eb="3">
      <t>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</si>
  <si>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</si>
  <si>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</si>
  <si>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</si>
  <si>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</si>
  <si>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</si>
  <si>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</si>
  <si>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</si>
  <si>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</si>
  <si>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</si>
  <si>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</si>
  <si>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</si>
  <si>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</si>
  <si>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</si>
  <si>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</si>
  <si>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</si>
  <si>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</si>
  <si>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</si>
  <si>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</si>
  <si>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</si>
  <si>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</si>
  <si>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</si>
  <si>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</si>
  <si>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</si>
  <si>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</si>
  <si>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</si>
  <si>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</si>
  <si>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</si>
  <si>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</si>
  <si>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</si>
  <si>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</si>
  <si>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</si>
  <si>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</si>
  <si>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</si>
  <si>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</si>
  <si>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</si>
  <si>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</si>
  <si>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</si>
  <si>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水道事業(法非適用)</t>
    <rPh sb="0" eb="2">
      <t>スイドウ</t>
    </rPh>
    <rPh sb="2" eb="4">
      <t>ジギョウ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</si>
  <si>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</si>
  <si>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</si>
  <si>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</si>
  <si>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</si>
  <si>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</si>
  <si>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</si>
  <si>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</si>
  <si>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</si>
  <si>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</si>
  <si>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</si>
  <si>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</si>
  <si>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</si>
  <si>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</si>
  <si>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</si>
  <si>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</si>
  <si>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</si>
  <si>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</si>
  <si>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</si>
  <si>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</si>
  <si>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</si>
  <si>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</si>
  <si>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</si>
  <si>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</si>
  <si>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</si>
  <si>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</si>
  <si>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</si>
  <si>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</si>
  <si>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</si>
  <si>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</si>
  <si>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管理者の情報</t>
    <rPh sb="0" eb="3">
      <t>カンリシャ</t>
    </rPh>
    <rPh sb="4" eb="6">
      <t>ジョウホウ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</si>
  <si>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</si>
  <si>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</si>
  <si>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</si>
  <si>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</si>
  <si>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</si>
  <si>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</si>
  <si>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</si>
  <si>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</si>
  <si>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</si>
  <si>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</si>
  <si>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</si>
  <si>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</si>
  <si>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</si>
  <si>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</si>
  <si>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</si>
  <si>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</si>
  <si>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</si>
  <si>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</si>
  <si>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</si>
  <si>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</si>
  <si>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</si>
  <si>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</si>
  <si>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大分県　玖珠町</t>
  </si>
  <si>
    <t>法非適用</t>
  </si>
  <si>
    <t>水道事業</t>
  </si>
  <si>
    <t>簡易水道事業</t>
  </si>
  <si>
    <t>D4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</si>
  <si>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</si>
  <si>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</si>
  <si>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</si>
  <si>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</si>
  <si>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</si>
  <si>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</si>
  <si>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</si>
  <si>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</si>
  <si>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</si>
  <si>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</si>
  <si>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</si>
  <si>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</si>
  <si>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</si>
  <si>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</si>
  <si>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管路更新率は、現在0.00％です。計画的な管路更新を行います。</t>
  </si>
  <si>
    <t>令和3年度に町内に3つある簡易水道のうち1つを給水施設に移行しました。今後も給水人口が100人未満の簡易水道については、給水施設への移行を実施します。綾垣簡易水道については、令和2年度に経営戦略を策定しました。令和5年度までに公営企業会計の適用を行う予定です。</t>
    <phoneticPr fontId="4"/>
  </si>
  <si>
    <t>平成29年4月に簡易水道事業における営業収益97％を占める北山田簡易水道を上水道と統合しました。
令和3年度においては、綾垣簡易水道の営業収益の減により、料金回収率が若干悪化しました。給水原価は、年間総有収水量の減により、888.3円と前年度より若干悪化しました。しかし全国平均と比較すると依然、低水準のままであり、今後も給水人口の大きな増加は見込まれないことから、財源不足分は一般会計から繰入を行わざるをえない状況です。</t>
    <rPh sb="72" eb="73">
      <t>ゲン</t>
    </rPh>
    <rPh sb="85" eb="87">
      <t>アッカ</t>
    </rPh>
    <rPh sb="98" eb="100">
      <t>ネンカン</t>
    </rPh>
    <rPh sb="100" eb="101">
      <t>ソウ</t>
    </rPh>
    <rPh sb="101" eb="103">
      <t>ユウシュウ</t>
    </rPh>
    <rPh sb="103" eb="105">
      <t>スイリョウ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</si>
</sst>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&quot;H&quot;yy"/>
    <numFmt numFmtId="180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0" fontId="0" fillId="5" borderId="2" xfId="0" applyFill="1" applyBorder="1">
      <alignment vertical="center"/>
    </xf>
    <xf numFmtId="179" fontId="0" fillId="0" borderId="2" xfId="0" applyNumberFormat="1" applyBorder="1">
      <alignment vertical="center"/>
    </xf>
    <xf numFmtId="180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3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0D-4ACE-8755-7B78AB1D88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3072"/>
        <c:axId val="2140849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0.56999999999999995</c:v>
                </c:pt>
                <c:pt idx="1">
                  <c:v>0.62</c:v>
                </c:pt>
                <c:pt idx="2">
                  <c:v>0.39</c:v>
                </c:pt>
                <c:pt idx="3">
                  <c:v>0.61</c:v>
                </c:pt>
                <c:pt idx="4">
                  <c:v>0.4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0D-4ACE-8755-7B78AB1D88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3072"/>
        <c:axId val="214084992"/>
      </c:lineChart>
      <c:dateAx>
        <c:axId val="2140830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992"/>
        <c:crosses val="autoZero"/>
        <c:auto val="1"/>
        <c:lblOffset val="100"/>
        <c:baseTimeUnit val="years"/>
      </c:dateAx>
      <c:valAx>
        <c:axId val="2140849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30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66" l="0.70000000000000062" r="0.70000000000000062" t="0.75000000000001366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10.67</c:v>
                </c:pt>
                <c:pt idx="1">
                  <c:v>11.72</c:v>
                </c:pt>
                <c:pt idx="2">
                  <c:v>35.89</c:v>
                </c:pt>
                <c:pt idx="3">
                  <c:v>35.81</c:v>
                </c:pt>
                <c:pt idx="4">
                  <c:v>33.6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3C-4F8B-9267-F67AF270B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21824"/>
        <c:axId val="202232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47.95</c:v>
                </c:pt>
                <c:pt idx="1">
                  <c:v>48.26</c:v>
                </c:pt>
                <c:pt idx="2">
                  <c:v>48.01</c:v>
                </c:pt>
                <c:pt idx="3">
                  <c:v>49.08</c:v>
                </c:pt>
                <c:pt idx="4">
                  <c:v>51.46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3C-4F8B-9267-F67AF270BA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21824"/>
        <c:axId val="202232192"/>
      </c:lineChart>
      <c:dateAx>
        <c:axId val="20222182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32192"/>
        <c:crosses val="autoZero"/>
        <c:auto val="1"/>
        <c:lblOffset val="100"/>
        <c:baseTimeUnit val="years"/>
      </c:dateAx>
      <c:valAx>
        <c:axId val="202232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218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83.4</c:v>
                </c:pt>
                <c:pt idx="2">
                  <c:v>82.1</c:v>
                </c:pt>
                <c:pt idx="3">
                  <c:v>80.3</c:v>
                </c:pt>
                <c:pt idx="4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B1-4EA8-BA41-B6C1C00F4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74688"/>
        <c:axId val="202276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74.900000000000006</c:v>
                </c:pt>
                <c:pt idx="1">
                  <c:v>72.72</c:v>
                </c:pt>
                <c:pt idx="2">
                  <c:v>72.75</c:v>
                </c:pt>
                <c:pt idx="3">
                  <c:v>71.27</c:v>
                </c:pt>
                <c:pt idx="4">
                  <c:v>68.58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B1-4EA8-BA41-B6C1C00F46D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74688"/>
        <c:axId val="202276864"/>
      </c:lineChart>
      <c:dateAx>
        <c:axId val="2022746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76864"/>
        <c:crosses val="autoZero"/>
        <c:auto val="1"/>
        <c:lblOffset val="100"/>
        <c:baseTimeUnit val="years"/>
      </c:dateAx>
      <c:valAx>
        <c:axId val="202276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746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96.21</c:v>
                </c:pt>
                <c:pt idx="1">
                  <c:v>97.92</c:v>
                </c:pt>
                <c:pt idx="2">
                  <c:v>97.73</c:v>
                </c:pt>
                <c:pt idx="3">
                  <c:v>96.33</c:v>
                </c:pt>
                <c:pt idx="4">
                  <c:v>96.14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89-4F2A-B56B-3411FCE5A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8296704"/>
        <c:axId val="21829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74.05</c:v>
                </c:pt>
                <c:pt idx="1">
                  <c:v>73.25</c:v>
                </c:pt>
                <c:pt idx="2">
                  <c:v>75.06</c:v>
                </c:pt>
                <c:pt idx="3">
                  <c:v>73.22</c:v>
                </c:pt>
                <c:pt idx="4">
                  <c:v>69.05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789-4F2A-B56B-3411FCE5A9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8296704"/>
        <c:axId val="218299776"/>
      </c:lineChart>
      <c:dateAx>
        <c:axId val="2182967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776"/>
        <c:crosses val="autoZero"/>
        <c:auto val="1"/>
        <c:lblOffset val="100"/>
        <c:baseTimeUnit val="years"/>
      </c:dateAx>
      <c:valAx>
        <c:axId val="21829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8296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1" l="0.70000000000000062" r="0.70000000000000062" t="0.750000000000013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6C-4D44-B9E8-F1B286DDB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1728"/>
        <c:axId val="73243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6C-4D44-B9E8-F1B286DDB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1728"/>
        <c:axId val="73243648"/>
      </c:lineChart>
      <c:dateAx>
        <c:axId val="73241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3648"/>
        <c:crosses val="autoZero"/>
        <c:auto val="1"/>
        <c:lblOffset val="100"/>
        <c:baseTimeUnit val="years"/>
      </c:dateAx>
      <c:valAx>
        <c:axId val="73243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1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AD-4389-89E2-D169DC43CB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7728"/>
        <c:axId val="73259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AD-4389-89E2-D169DC43CB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7728"/>
        <c:axId val="73259648"/>
      </c:lineChart>
      <c:dateAx>
        <c:axId val="7325772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9648"/>
        <c:crosses val="autoZero"/>
        <c:auto val="1"/>
        <c:lblOffset val="100"/>
        <c:baseTimeUnit val="years"/>
      </c:dateAx>
      <c:valAx>
        <c:axId val="73259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7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14-40BA-9907-6655B6055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9264"/>
        <c:axId val="7334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C14-40BA-9907-6655B6055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9264"/>
        <c:axId val="73341184"/>
      </c:lineChart>
      <c:dateAx>
        <c:axId val="733392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1184"/>
        <c:crosses val="autoZero"/>
        <c:auto val="1"/>
        <c:lblOffset val="100"/>
        <c:baseTimeUnit val="years"/>
      </c:dateAx>
      <c:valAx>
        <c:axId val="7334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92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50-4DF0-B3FD-2EB8FFCEEB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9360"/>
        <c:axId val="733612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50-4DF0-B3FD-2EB8FFCEEB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9360"/>
        <c:axId val="73361280"/>
      </c:lineChart>
      <c:dateAx>
        <c:axId val="733593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1280"/>
        <c:crosses val="autoZero"/>
        <c:auto val="1"/>
        <c:lblOffset val="100"/>
        <c:baseTimeUnit val="years"/>
      </c:dateAx>
      <c:valAx>
        <c:axId val="733612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93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266.83</c:v>
                </c:pt>
                <c:pt idx="1">
                  <c:v>119.15</c:v>
                </c:pt>
                <c:pt idx="2">
                  <c:v>36.9</c:v>
                </c:pt>
                <c:pt idx="3">
                  <c:v>14.34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1E-47DE-9194-DCBF0CF10B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75104"/>
        <c:axId val="73393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1302.33</c:v>
                </c:pt>
                <c:pt idx="1">
                  <c:v>1274.21</c:v>
                </c:pt>
                <c:pt idx="2">
                  <c:v>1183.92</c:v>
                </c:pt>
                <c:pt idx="3">
                  <c:v>1128.72</c:v>
                </c:pt>
                <c:pt idx="4">
                  <c:v>1125.25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1E-47DE-9194-DCBF0CF10B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75104"/>
        <c:axId val="73393664"/>
      </c:lineChart>
      <c:dateAx>
        <c:axId val="7337510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93664"/>
        <c:crosses val="autoZero"/>
        <c:auto val="1"/>
        <c:lblOffset val="100"/>
        <c:baseTimeUnit val="years"/>
      </c:dateAx>
      <c:valAx>
        <c:axId val="73393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751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6.52</c:v>
                </c:pt>
                <c:pt idx="1">
                  <c:v>10.26</c:v>
                </c:pt>
                <c:pt idx="2">
                  <c:v>20.86</c:v>
                </c:pt>
                <c:pt idx="3">
                  <c:v>27.4</c:v>
                </c:pt>
                <c:pt idx="4">
                  <c:v>25.75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DF-4DD5-86A8-151DA89A37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56896"/>
        <c:axId val="139875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40.89</c:v>
                </c:pt>
                <c:pt idx="1">
                  <c:v>41.25</c:v>
                </c:pt>
                <c:pt idx="2">
                  <c:v>42.5</c:v>
                </c:pt>
                <c:pt idx="3">
                  <c:v>41.84</c:v>
                </c:pt>
                <c:pt idx="4">
                  <c:v>41.44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6DF-4DD5-86A8-151DA89A37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56896"/>
        <c:axId val="139875456"/>
      </c:lineChart>
      <c:dateAx>
        <c:axId val="13985689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5456"/>
        <c:crosses val="autoZero"/>
        <c:auto val="1"/>
        <c:lblOffset val="100"/>
        <c:baseTimeUnit val="years"/>
      </c:dateAx>
      <c:valAx>
        <c:axId val="139875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56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1334.39</c:v>
                </c:pt>
                <c:pt idx="1">
                  <c:v>1206.6300000000001</c:v>
                </c:pt>
                <c:pt idx="2">
                  <c:v>784.77</c:v>
                </c:pt>
                <c:pt idx="3">
                  <c:v>810.86</c:v>
                </c:pt>
                <c:pt idx="4">
                  <c:v>888.3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64-421C-AFF1-92962720F2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9280"/>
        <c:axId val="202195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383.2</c:v>
                </c:pt>
                <c:pt idx="1">
                  <c:v>383.25</c:v>
                </c:pt>
                <c:pt idx="2">
                  <c:v>377.72</c:v>
                </c:pt>
                <c:pt idx="3">
                  <c:v>390.47</c:v>
                </c:pt>
                <c:pt idx="4">
                  <c:v>403.61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64-421C-AFF1-92962720F2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9280"/>
        <c:axId val="202195712"/>
      </c:lineChart>
      <c:dateAx>
        <c:axId val="1398892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195712"/>
        <c:crosses val="autoZero"/>
        <c:auto val="1"/>
        <c:lblOffset val="100"/>
        <c:baseTimeUnit val="years"/>
      </c:dateAx>
      <c:valAx>
        <c:axId val="202195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92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332" l="0.70000000000000062" r="0.70000000000000062" t="0.7500000000000133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【73.42】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【940.88】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【71.01】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【56.42】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【301.20】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【54.59】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30" t="s">
        <v>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  <c r="BT2" s="30"/>
      <c r="BU2" s="30"/>
      <c r="BV2" s="30"/>
      <c r="BW2" s="30"/>
      <c r="BX2" s="30"/>
      <c r="BY2" s="30"/>
      <c r="BZ2" s="30"/>
    </row>
    <row r="3" spans="1:78" ht="9.75" customHeight="1" x14ac:dyDescent="0.15">
      <c r="A3" s="2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30"/>
      <c r="BU3" s="30"/>
      <c r="BV3" s="30"/>
      <c r="BW3" s="30"/>
      <c r="BX3" s="30"/>
      <c r="BY3" s="30"/>
      <c r="BZ3" s="30"/>
    </row>
    <row r="4" spans="1:78" ht="9.75" customHeight="1" x14ac:dyDescent="0.15">
      <c r="A4" s="2"/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  <c r="BT4" s="30"/>
      <c r="BU4" s="30"/>
      <c r="BV4" s="30"/>
      <c r="BW4" s="30"/>
      <c r="BX4" s="30"/>
      <c r="BY4" s="30"/>
      <c r="BZ4" s="30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31" t="str">
        <f>データ!H6</f>
        <v>大分県　玖珠町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32" t="s">
        <v>1</v>
      </c>
      <c r="C7" s="32"/>
      <c r="D7" s="32"/>
      <c r="E7" s="32"/>
      <c r="F7" s="32"/>
      <c r="G7" s="32"/>
      <c r="H7" s="32"/>
      <c r="I7" s="32" t="s">
        <v>2</v>
      </c>
      <c r="J7" s="32"/>
      <c r="K7" s="32"/>
      <c r="L7" s="32"/>
      <c r="M7" s="32"/>
      <c r="N7" s="32"/>
      <c r="O7" s="32"/>
      <c r="P7" s="32" t="s">
        <v>3</v>
      </c>
      <c r="Q7" s="32"/>
      <c r="R7" s="32"/>
      <c r="S7" s="32"/>
      <c r="T7" s="32"/>
      <c r="U7" s="32"/>
      <c r="V7" s="32"/>
      <c r="W7" s="32" t="s">
        <v>4</v>
      </c>
      <c r="X7" s="32"/>
      <c r="Y7" s="32"/>
      <c r="Z7" s="32"/>
      <c r="AA7" s="32"/>
      <c r="AB7" s="32"/>
      <c r="AC7" s="32"/>
      <c r="AD7" s="32" t="s">
        <v>5</v>
      </c>
      <c r="AE7" s="32"/>
      <c r="AF7" s="32"/>
      <c r="AG7" s="32"/>
      <c r="AH7" s="32"/>
      <c r="AI7" s="32"/>
      <c r="AJ7" s="32"/>
      <c r="AK7" s="2"/>
      <c r="AL7" s="32" t="s">
        <v>6</v>
      </c>
      <c r="AM7" s="32"/>
      <c r="AN7" s="32"/>
      <c r="AO7" s="32"/>
      <c r="AP7" s="32"/>
      <c r="AQ7" s="32"/>
      <c r="AR7" s="32"/>
      <c r="AS7" s="32"/>
      <c r="AT7" s="32" t="s">
        <v>7</v>
      </c>
      <c r="AU7" s="32"/>
      <c r="AV7" s="32"/>
      <c r="AW7" s="32"/>
      <c r="AX7" s="32"/>
      <c r="AY7" s="32"/>
      <c r="AZ7" s="32"/>
      <c r="BA7" s="32"/>
      <c r="BB7" s="32" t="s">
        <v>8</v>
      </c>
      <c r="BC7" s="32"/>
      <c r="BD7" s="32"/>
      <c r="BE7" s="32"/>
      <c r="BF7" s="32"/>
      <c r="BG7" s="32"/>
      <c r="BH7" s="32"/>
      <c r="BI7" s="32"/>
      <c r="BJ7" s="3"/>
      <c r="BK7" s="3"/>
      <c r="BL7" s="33" t="s">
        <v>9</v>
      </c>
      <c r="BM7" s="34"/>
      <c r="BN7" s="34"/>
      <c r="BO7" s="34"/>
      <c r="BP7" s="34"/>
      <c r="BQ7" s="34"/>
      <c r="BR7" s="34"/>
      <c r="BS7" s="34"/>
      <c r="BT7" s="34"/>
      <c r="BU7" s="34"/>
      <c r="BV7" s="34"/>
      <c r="BW7" s="34"/>
      <c r="BX7" s="34"/>
      <c r="BY7" s="35"/>
    </row>
    <row r="8" spans="1:78" ht="18.75" customHeight="1" x14ac:dyDescent="0.15">
      <c r="A8" s="2"/>
      <c r="B8" s="36" t="str">
        <f>データ!$I$6</f>
        <v>法非適用</v>
      </c>
      <c r="C8" s="36"/>
      <c r="D8" s="36"/>
      <c r="E8" s="36"/>
      <c r="F8" s="36"/>
      <c r="G8" s="36"/>
      <c r="H8" s="36"/>
      <c r="I8" s="36" t="str">
        <f>データ!$J$6</f>
        <v>水道事業</v>
      </c>
      <c r="J8" s="36"/>
      <c r="K8" s="36"/>
      <c r="L8" s="36"/>
      <c r="M8" s="36"/>
      <c r="N8" s="36"/>
      <c r="O8" s="36"/>
      <c r="P8" s="36" t="str">
        <f>データ!$K$6</f>
        <v>簡易水道事業</v>
      </c>
      <c r="Q8" s="36"/>
      <c r="R8" s="36"/>
      <c r="S8" s="36"/>
      <c r="T8" s="36"/>
      <c r="U8" s="36"/>
      <c r="V8" s="36"/>
      <c r="W8" s="36" t="str">
        <f>データ!$L$6</f>
        <v>D4</v>
      </c>
      <c r="X8" s="36"/>
      <c r="Y8" s="36"/>
      <c r="Z8" s="36"/>
      <c r="AA8" s="36"/>
      <c r="AB8" s="36"/>
      <c r="AC8" s="36"/>
      <c r="AD8" s="36" t="str">
        <f>データ!$M$6</f>
        <v>非設置</v>
      </c>
      <c r="AE8" s="36"/>
      <c r="AF8" s="36"/>
      <c r="AG8" s="36"/>
      <c r="AH8" s="36"/>
      <c r="AI8" s="36"/>
      <c r="AJ8" s="36"/>
      <c r="AK8" s="2"/>
      <c r="AL8" s="37">
        <f>データ!$R$6</f>
        <v>14694</v>
      </c>
      <c r="AM8" s="37"/>
      <c r="AN8" s="37"/>
      <c r="AO8" s="37"/>
      <c r="AP8" s="37"/>
      <c r="AQ8" s="37"/>
      <c r="AR8" s="37"/>
      <c r="AS8" s="37"/>
      <c r="AT8" s="38">
        <f>データ!$S$6</f>
        <v>286.60000000000002</v>
      </c>
      <c r="AU8" s="38"/>
      <c r="AV8" s="38"/>
      <c r="AW8" s="38"/>
      <c r="AX8" s="38"/>
      <c r="AY8" s="38"/>
      <c r="AZ8" s="38"/>
      <c r="BA8" s="38"/>
      <c r="BB8" s="38">
        <f>データ!$T$6</f>
        <v>51.27</v>
      </c>
      <c r="BC8" s="38"/>
      <c r="BD8" s="38"/>
      <c r="BE8" s="38"/>
      <c r="BF8" s="38"/>
      <c r="BG8" s="38"/>
      <c r="BH8" s="38"/>
      <c r="BI8" s="38"/>
      <c r="BJ8" s="3"/>
      <c r="BK8" s="3"/>
      <c r="BL8" s="39" t="s">
        <v>10</v>
      </c>
      <c r="BM8" s="40"/>
      <c r="BN8" s="41" t="s">
        <v>11</v>
      </c>
      <c r="BO8" s="41"/>
      <c r="BP8" s="41"/>
      <c r="BQ8" s="41"/>
      <c r="BR8" s="41"/>
      <c r="BS8" s="41"/>
      <c r="BT8" s="41"/>
      <c r="BU8" s="41"/>
      <c r="BV8" s="41"/>
      <c r="BW8" s="41"/>
      <c r="BX8" s="41"/>
      <c r="BY8" s="42"/>
    </row>
    <row r="9" spans="1:78" ht="18.75" customHeight="1" x14ac:dyDescent="0.15">
      <c r="A9" s="2"/>
      <c r="B9" s="32" t="s">
        <v>12</v>
      </c>
      <c r="C9" s="32"/>
      <c r="D9" s="32"/>
      <c r="E9" s="32"/>
      <c r="F9" s="32"/>
      <c r="G9" s="32"/>
      <c r="H9" s="32"/>
      <c r="I9" s="32" t="s">
        <v>13</v>
      </c>
      <c r="J9" s="32"/>
      <c r="K9" s="32"/>
      <c r="L9" s="32"/>
      <c r="M9" s="32"/>
      <c r="N9" s="32"/>
      <c r="O9" s="32"/>
      <c r="P9" s="32" t="s">
        <v>14</v>
      </c>
      <c r="Q9" s="32"/>
      <c r="R9" s="32"/>
      <c r="S9" s="32"/>
      <c r="T9" s="32"/>
      <c r="U9" s="32"/>
      <c r="V9" s="32"/>
      <c r="W9" s="32" t="s">
        <v>15</v>
      </c>
      <c r="X9" s="32"/>
      <c r="Y9" s="32"/>
      <c r="Z9" s="32"/>
      <c r="AA9" s="32"/>
      <c r="AB9" s="32"/>
      <c r="AC9" s="32"/>
      <c r="AD9" s="2"/>
      <c r="AE9" s="2"/>
      <c r="AF9" s="2"/>
      <c r="AG9" s="2"/>
      <c r="AH9" s="3"/>
      <c r="AI9" s="2"/>
      <c r="AJ9" s="2"/>
      <c r="AK9" s="2"/>
      <c r="AL9" s="32" t="s">
        <v>16</v>
      </c>
      <c r="AM9" s="32"/>
      <c r="AN9" s="32"/>
      <c r="AO9" s="32"/>
      <c r="AP9" s="32"/>
      <c r="AQ9" s="32"/>
      <c r="AR9" s="32"/>
      <c r="AS9" s="32"/>
      <c r="AT9" s="32" t="s">
        <v>17</v>
      </c>
      <c r="AU9" s="32"/>
      <c r="AV9" s="32"/>
      <c r="AW9" s="32"/>
      <c r="AX9" s="32"/>
      <c r="AY9" s="32"/>
      <c r="AZ9" s="32"/>
      <c r="BA9" s="32"/>
      <c r="BB9" s="32" t="s">
        <v>18</v>
      </c>
      <c r="BC9" s="32"/>
      <c r="BD9" s="32"/>
      <c r="BE9" s="32"/>
      <c r="BF9" s="32"/>
      <c r="BG9" s="32"/>
      <c r="BH9" s="32"/>
      <c r="BI9" s="32"/>
      <c r="BJ9" s="3"/>
      <c r="BK9" s="3"/>
      <c r="BL9" s="43" t="s">
        <v>19</v>
      </c>
      <c r="BM9" s="44"/>
      <c r="BN9" s="45" t="s">
        <v>20</v>
      </c>
      <c r="BO9" s="45"/>
      <c r="BP9" s="45"/>
      <c r="BQ9" s="45"/>
      <c r="BR9" s="45"/>
      <c r="BS9" s="45"/>
      <c r="BT9" s="45"/>
      <c r="BU9" s="45"/>
      <c r="BV9" s="45"/>
      <c r="BW9" s="45"/>
      <c r="BX9" s="45"/>
      <c r="BY9" s="46"/>
    </row>
    <row r="10" spans="1:78" ht="18.75" customHeight="1" x14ac:dyDescent="0.15">
      <c r="A10" s="2"/>
      <c r="B10" s="38" t="str">
        <f>データ!$N$6</f>
        <v>-</v>
      </c>
      <c r="C10" s="38"/>
      <c r="D10" s="38"/>
      <c r="E10" s="38"/>
      <c r="F10" s="38"/>
      <c r="G10" s="38"/>
      <c r="H10" s="38"/>
      <c r="I10" s="38" t="str">
        <f>データ!$O$6</f>
        <v>該当数値なし</v>
      </c>
      <c r="J10" s="38"/>
      <c r="K10" s="38"/>
      <c r="L10" s="38"/>
      <c r="M10" s="38"/>
      <c r="N10" s="38"/>
      <c r="O10" s="38"/>
      <c r="P10" s="38">
        <f>データ!$P$6</f>
        <v>1.63</v>
      </c>
      <c r="Q10" s="38"/>
      <c r="R10" s="38"/>
      <c r="S10" s="38"/>
      <c r="T10" s="38"/>
      <c r="U10" s="38"/>
      <c r="V10" s="38"/>
      <c r="W10" s="37">
        <f>データ!$Q$6</f>
        <v>4070</v>
      </c>
      <c r="X10" s="37"/>
      <c r="Y10" s="37"/>
      <c r="Z10" s="37"/>
      <c r="AA10" s="37"/>
      <c r="AB10" s="37"/>
      <c r="AC10" s="37"/>
      <c r="AD10" s="2"/>
      <c r="AE10" s="2"/>
      <c r="AF10" s="2"/>
      <c r="AG10" s="2"/>
      <c r="AH10" s="2"/>
      <c r="AI10" s="2"/>
      <c r="AJ10" s="2"/>
      <c r="AK10" s="2"/>
      <c r="AL10" s="37">
        <f>データ!$U$6</f>
        <v>237</v>
      </c>
      <c r="AM10" s="37"/>
      <c r="AN10" s="37"/>
      <c r="AO10" s="37"/>
      <c r="AP10" s="37"/>
      <c r="AQ10" s="37"/>
      <c r="AR10" s="37"/>
      <c r="AS10" s="37"/>
      <c r="AT10" s="38">
        <f>データ!$V$6</f>
        <v>0.19</v>
      </c>
      <c r="AU10" s="38"/>
      <c r="AV10" s="38"/>
      <c r="AW10" s="38"/>
      <c r="AX10" s="38"/>
      <c r="AY10" s="38"/>
      <c r="AZ10" s="38"/>
      <c r="BA10" s="38"/>
      <c r="BB10" s="38">
        <f>データ!$W$6</f>
        <v>1247.3699999999999</v>
      </c>
      <c r="BC10" s="38"/>
      <c r="BD10" s="38"/>
      <c r="BE10" s="38"/>
      <c r="BF10" s="38"/>
      <c r="BG10" s="38"/>
      <c r="BH10" s="38"/>
      <c r="BI10" s="38"/>
      <c r="BJ10" s="2"/>
      <c r="BK10" s="2"/>
      <c r="BL10" s="53" t="s">
        <v>21</v>
      </c>
      <c r="BM10" s="54"/>
      <c r="BN10" s="55" t="s">
        <v>22</v>
      </c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23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24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65" t="s">
        <v>25</v>
      </c>
      <c r="BM14" s="66"/>
      <c r="BN14" s="66"/>
      <c r="BO14" s="66"/>
      <c r="BP14" s="66"/>
      <c r="BQ14" s="66"/>
      <c r="BR14" s="66"/>
      <c r="BS14" s="66"/>
      <c r="BT14" s="66"/>
      <c r="BU14" s="66"/>
      <c r="BV14" s="66"/>
      <c r="BW14" s="66"/>
      <c r="BX14" s="66"/>
      <c r="BY14" s="66"/>
      <c r="BZ14" s="6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68"/>
      <c r="BM15" s="69"/>
      <c r="BN15" s="69"/>
      <c r="BO15" s="69"/>
      <c r="BP15" s="69"/>
      <c r="BQ15" s="69"/>
      <c r="BR15" s="69"/>
      <c r="BS15" s="69"/>
      <c r="BT15" s="69"/>
      <c r="BU15" s="69"/>
      <c r="BV15" s="69"/>
      <c r="BW15" s="69"/>
      <c r="BX15" s="69"/>
      <c r="BY15" s="69"/>
      <c r="BZ15" s="70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47" t="s">
        <v>117</v>
      </c>
      <c r="BM16" s="48"/>
      <c r="BN16" s="48"/>
      <c r="BO16" s="48"/>
      <c r="BP16" s="48"/>
      <c r="BQ16" s="48"/>
      <c r="BR16" s="48"/>
      <c r="BS16" s="48"/>
      <c r="BT16" s="48"/>
      <c r="BU16" s="48"/>
      <c r="BV16" s="48"/>
      <c r="BW16" s="48"/>
      <c r="BX16" s="48"/>
      <c r="BY16" s="48"/>
      <c r="BZ16" s="49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47"/>
      <c r="BM17" s="48"/>
      <c r="BN17" s="48"/>
      <c r="BO17" s="48"/>
      <c r="BP17" s="48"/>
      <c r="BQ17" s="48"/>
      <c r="BR17" s="48"/>
      <c r="BS17" s="48"/>
      <c r="BT17" s="48"/>
      <c r="BU17" s="48"/>
      <c r="BV17" s="48"/>
      <c r="BW17" s="48"/>
      <c r="BX17" s="48"/>
      <c r="BY17" s="48"/>
      <c r="BZ17" s="49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47"/>
      <c r="BM18" s="48"/>
      <c r="BN18" s="48"/>
      <c r="BO18" s="48"/>
      <c r="BP18" s="48"/>
      <c r="BQ18" s="48"/>
      <c r="BR18" s="48"/>
      <c r="BS18" s="48"/>
      <c r="BT18" s="48"/>
      <c r="BU18" s="48"/>
      <c r="BV18" s="48"/>
      <c r="BW18" s="48"/>
      <c r="BX18" s="48"/>
      <c r="BY18" s="48"/>
      <c r="BZ18" s="49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47"/>
      <c r="BM19" s="48"/>
      <c r="BN19" s="48"/>
      <c r="BO19" s="48"/>
      <c r="BP19" s="48"/>
      <c r="BQ19" s="48"/>
      <c r="BR19" s="48"/>
      <c r="BS19" s="48"/>
      <c r="BT19" s="48"/>
      <c r="BU19" s="48"/>
      <c r="BV19" s="48"/>
      <c r="BW19" s="48"/>
      <c r="BX19" s="48"/>
      <c r="BY19" s="48"/>
      <c r="BZ19" s="49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47"/>
      <c r="BM20" s="48"/>
      <c r="BN20" s="48"/>
      <c r="BO20" s="48"/>
      <c r="BP20" s="48"/>
      <c r="BQ20" s="48"/>
      <c r="BR20" s="48"/>
      <c r="BS20" s="48"/>
      <c r="BT20" s="48"/>
      <c r="BU20" s="48"/>
      <c r="BV20" s="48"/>
      <c r="BW20" s="48"/>
      <c r="BX20" s="48"/>
      <c r="BY20" s="48"/>
      <c r="BZ20" s="49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47"/>
      <c r="BM21" s="48"/>
      <c r="BN21" s="48"/>
      <c r="BO21" s="48"/>
      <c r="BP21" s="48"/>
      <c r="BQ21" s="48"/>
      <c r="BR21" s="48"/>
      <c r="BS21" s="48"/>
      <c r="BT21" s="48"/>
      <c r="BU21" s="48"/>
      <c r="BV21" s="48"/>
      <c r="BW21" s="48"/>
      <c r="BX21" s="48"/>
      <c r="BY21" s="48"/>
      <c r="BZ21" s="49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47"/>
      <c r="BM22" s="48"/>
      <c r="BN22" s="48"/>
      <c r="BO22" s="48"/>
      <c r="BP22" s="48"/>
      <c r="BQ22" s="48"/>
      <c r="BR22" s="48"/>
      <c r="BS22" s="48"/>
      <c r="BT22" s="48"/>
      <c r="BU22" s="48"/>
      <c r="BV22" s="48"/>
      <c r="BW22" s="48"/>
      <c r="BX22" s="48"/>
      <c r="BY22" s="48"/>
      <c r="BZ22" s="49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47"/>
      <c r="BM23" s="48"/>
      <c r="BN23" s="48"/>
      <c r="BO23" s="48"/>
      <c r="BP23" s="48"/>
      <c r="BQ23" s="48"/>
      <c r="BR23" s="48"/>
      <c r="BS23" s="48"/>
      <c r="BT23" s="48"/>
      <c r="BU23" s="48"/>
      <c r="BV23" s="48"/>
      <c r="BW23" s="48"/>
      <c r="BX23" s="48"/>
      <c r="BY23" s="48"/>
      <c r="BZ23" s="49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47"/>
      <c r="BM24" s="48"/>
      <c r="BN24" s="48"/>
      <c r="BO24" s="48"/>
      <c r="BP24" s="48"/>
      <c r="BQ24" s="48"/>
      <c r="BR24" s="48"/>
      <c r="BS24" s="48"/>
      <c r="BT24" s="48"/>
      <c r="BU24" s="48"/>
      <c r="BV24" s="48"/>
      <c r="BW24" s="48"/>
      <c r="BX24" s="48"/>
      <c r="BY24" s="48"/>
      <c r="BZ24" s="49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47"/>
      <c r="BM25" s="48"/>
      <c r="BN25" s="48"/>
      <c r="BO25" s="48"/>
      <c r="BP25" s="48"/>
      <c r="BQ25" s="48"/>
      <c r="BR25" s="48"/>
      <c r="BS25" s="48"/>
      <c r="BT25" s="48"/>
      <c r="BU25" s="48"/>
      <c r="BV25" s="48"/>
      <c r="BW25" s="48"/>
      <c r="BX25" s="48"/>
      <c r="BY25" s="48"/>
      <c r="BZ25" s="49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47"/>
      <c r="BM26" s="48"/>
      <c r="BN26" s="48"/>
      <c r="BO26" s="48"/>
      <c r="BP26" s="48"/>
      <c r="BQ26" s="48"/>
      <c r="BR26" s="48"/>
      <c r="BS26" s="48"/>
      <c r="BT26" s="48"/>
      <c r="BU26" s="48"/>
      <c r="BV26" s="48"/>
      <c r="BW26" s="48"/>
      <c r="BX26" s="48"/>
      <c r="BY26" s="48"/>
      <c r="BZ26" s="49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47"/>
      <c r="BM27" s="48"/>
      <c r="BN27" s="48"/>
      <c r="BO27" s="48"/>
      <c r="BP27" s="48"/>
      <c r="BQ27" s="48"/>
      <c r="BR27" s="48"/>
      <c r="BS27" s="48"/>
      <c r="BT27" s="48"/>
      <c r="BU27" s="48"/>
      <c r="BV27" s="48"/>
      <c r="BW27" s="48"/>
      <c r="BX27" s="48"/>
      <c r="BY27" s="48"/>
      <c r="BZ27" s="49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47"/>
      <c r="BM28" s="48"/>
      <c r="BN28" s="48"/>
      <c r="BO28" s="48"/>
      <c r="BP28" s="48"/>
      <c r="BQ28" s="48"/>
      <c r="BR28" s="48"/>
      <c r="BS28" s="48"/>
      <c r="BT28" s="48"/>
      <c r="BU28" s="48"/>
      <c r="BV28" s="48"/>
      <c r="BW28" s="48"/>
      <c r="BX28" s="48"/>
      <c r="BY28" s="48"/>
      <c r="BZ28" s="49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47"/>
      <c r="BM29" s="48"/>
      <c r="BN29" s="48"/>
      <c r="BO29" s="48"/>
      <c r="BP29" s="48"/>
      <c r="BQ29" s="48"/>
      <c r="BR29" s="48"/>
      <c r="BS29" s="48"/>
      <c r="BT29" s="48"/>
      <c r="BU29" s="48"/>
      <c r="BV29" s="48"/>
      <c r="BW29" s="48"/>
      <c r="BX29" s="48"/>
      <c r="BY29" s="48"/>
      <c r="BZ29" s="49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47"/>
      <c r="BM30" s="48"/>
      <c r="BN30" s="48"/>
      <c r="BO30" s="48"/>
      <c r="BP30" s="48"/>
      <c r="BQ30" s="48"/>
      <c r="BR30" s="48"/>
      <c r="BS30" s="48"/>
      <c r="BT30" s="48"/>
      <c r="BU30" s="48"/>
      <c r="BV30" s="48"/>
      <c r="BW30" s="48"/>
      <c r="BX30" s="48"/>
      <c r="BY30" s="48"/>
      <c r="BZ30" s="49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47"/>
      <c r="BM31" s="48"/>
      <c r="BN31" s="48"/>
      <c r="BO31" s="48"/>
      <c r="BP31" s="48"/>
      <c r="BQ31" s="48"/>
      <c r="BR31" s="48"/>
      <c r="BS31" s="48"/>
      <c r="BT31" s="48"/>
      <c r="BU31" s="48"/>
      <c r="BV31" s="48"/>
      <c r="BW31" s="48"/>
      <c r="BX31" s="48"/>
      <c r="BY31" s="48"/>
      <c r="BZ31" s="49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47"/>
      <c r="BM32" s="48"/>
      <c r="BN32" s="48"/>
      <c r="BO32" s="48"/>
      <c r="BP32" s="48"/>
      <c r="BQ32" s="48"/>
      <c r="BR32" s="48"/>
      <c r="BS32" s="48"/>
      <c r="BT32" s="48"/>
      <c r="BU32" s="48"/>
      <c r="BV32" s="48"/>
      <c r="BW32" s="48"/>
      <c r="BX32" s="48"/>
      <c r="BY32" s="48"/>
      <c r="BZ32" s="49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47"/>
      <c r="BM33" s="48"/>
      <c r="BN33" s="48"/>
      <c r="BO33" s="48"/>
      <c r="BP33" s="48"/>
      <c r="BQ33" s="48"/>
      <c r="BR33" s="48"/>
      <c r="BS33" s="48"/>
      <c r="BT33" s="48"/>
      <c r="BU33" s="48"/>
      <c r="BV33" s="48"/>
      <c r="BW33" s="48"/>
      <c r="BX33" s="48"/>
      <c r="BY33" s="48"/>
      <c r="BZ33" s="49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47"/>
      <c r="BM34" s="48"/>
      <c r="BN34" s="48"/>
      <c r="BO34" s="48"/>
      <c r="BP34" s="48"/>
      <c r="BQ34" s="48"/>
      <c r="BR34" s="48"/>
      <c r="BS34" s="48"/>
      <c r="BT34" s="48"/>
      <c r="BU34" s="48"/>
      <c r="BV34" s="48"/>
      <c r="BW34" s="48"/>
      <c r="BX34" s="48"/>
      <c r="BY34" s="48"/>
      <c r="BZ34" s="49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47"/>
      <c r="BM35" s="48"/>
      <c r="BN35" s="48"/>
      <c r="BO35" s="48"/>
      <c r="BP35" s="48"/>
      <c r="BQ35" s="48"/>
      <c r="BR35" s="48"/>
      <c r="BS35" s="48"/>
      <c r="BT35" s="48"/>
      <c r="BU35" s="48"/>
      <c r="BV35" s="48"/>
      <c r="BW35" s="48"/>
      <c r="BX35" s="48"/>
      <c r="BY35" s="48"/>
      <c r="BZ35" s="49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47"/>
      <c r="BM36" s="48"/>
      <c r="BN36" s="48"/>
      <c r="BO36" s="48"/>
      <c r="BP36" s="48"/>
      <c r="BQ36" s="48"/>
      <c r="BR36" s="48"/>
      <c r="BS36" s="48"/>
      <c r="BT36" s="48"/>
      <c r="BU36" s="48"/>
      <c r="BV36" s="48"/>
      <c r="BW36" s="48"/>
      <c r="BX36" s="48"/>
      <c r="BY36" s="48"/>
      <c r="BZ36" s="49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47"/>
      <c r="BM37" s="48"/>
      <c r="BN37" s="48"/>
      <c r="BO37" s="48"/>
      <c r="BP37" s="48"/>
      <c r="BQ37" s="48"/>
      <c r="BR37" s="48"/>
      <c r="BS37" s="48"/>
      <c r="BT37" s="48"/>
      <c r="BU37" s="48"/>
      <c r="BV37" s="48"/>
      <c r="BW37" s="48"/>
      <c r="BX37" s="48"/>
      <c r="BY37" s="48"/>
      <c r="BZ37" s="49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47"/>
      <c r="BM38" s="48"/>
      <c r="BN38" s="48"/>
      <c r="BO38" s="48"/>
      <c r="BP38" s="48"/>
      <c r="BQ38" s="48"/>
      <c r="BR38" s="48"/>
      <c r="BS38" s="48"/>
      <c r="BT38" s="48"/>
      <c r="BU38" s="48"/>
      <c r="BV38" s="48"/>
      <c r="BW38" s="48"/>
      <c r="BX38" s="48"/>
      <c r="BY38" s="48"/>
      <c r="BZ38" s="49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47"/>
      <c r="BM39" s="48"/>
      <c r="BN39" s="48"/>
      <c r="BO39" s="48"/>
      <c r="BP39" s="48"/>
      <c r="BQ39" s="48"/>
      <c r="BR39" s="48"/>
      <c r="BS39" s="48"/>
      <c r="BT39" s="48"/>
      <c r="BU39" s="48"/>
      <c r="BV39" s="48"/>
      <c r="BW39" s="48"/>
      <c r="BX39" s="48"/>
      <c r="BY39" s="48"/>
      <c r="BZ39" s="49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47"/>
      <c r="BM40" s="48"/>
      <c r="BN40" s="48"/>
      <c r="BO40" s="48"/>
      <c r="BP40" s="48"/>
      <c r="BQ40" s="48"/>
      <c r="BR40" s="48"/>
      <c r="BS40" s="48"/>
      <c r="BT40" s="48"/>
      <c r="BU40" s="48"/>
      <c r="BV40" s="48"/>
      <c r="BW40" s="48"/>
      <c r="BX40" s="48"/>
      <c r="BY40" s="48"/>
      <c r="BZ40" s="49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47"/>
      <c r="BM41" s="48"/>
      <c r="BN41" s="48"/>
      <c r="BO41" s="48"/>
      <c r="BP41" s="48"/>
      <c r="BQ41" s="48"/>
      <c r="BR41" s="48"/>
      <c r="BS41" s="48"/>
      <c r="BT41" s="48"/>
      <c r="BU41" s="48"/>
      <c r="BV41" s="48"/>
      <c r="BW41" s="48"/>
      <c r="BX41" s="48"/>
      <c r="BY41" s="48"/>
      <c r="BZ41" s="49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47"/>
      <c r="BM42" s="48"/>
      <c r="BN42" s="48"/>
      <c r="BO42" s="48"/>
      <c r="BP42" s="48"/>
      <c r="BQ42" s="48"/>
      <c r="BR42" s="48"/>
      <c r="BS42" s="48"/>
      <c r="BT42" s="48"/>
      <c r="BU42" s="48"/>
      <c r="BV42" s="48"/>
      <c r="BW42" s="48"/>
      <c r="BX42" s="48"/>
      <c r="BY42" s="48"/>
      <c r="BZ42" s="49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47"/>
      <c r="BM43" s="48"/>
      <c r="BN43" s="48"/>
      <c r="BO43" s="48"/>
      <c r="BP43" s="48"/>
      <c r="BQ43" s="48"/>
      <c r="BR43" s="48"/>
      <c r="BS43" s="48"/>
      <c r="BT43" s="48"/>
      <c r="BU43" s="48"/>
      <c r="BV43" s="48"/>
      <c r="BW43" s="48"/>
      <c r="BX43" s="48"/>
      <c r="BY43" s="48"/>
      <c r="BZ43" s="49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65" t="s">
        <v>26</v>
      </c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7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68"/>
      <c r="BM46" s="69"/>
      <c r="BN46" s="69"/>
      <c r="BO46" s="69"/>
      <c r="BP46" s="69"/>
      <c r="BQ46" s="69"/>
      <c r="BR46" s="69"/>
      <c r="BS46" s="69"/>
      <c r="BT46" s="69"/>
      <c r="BU46" s="69"/>
      <c r="BV46" s="69"/>
      <c r="BW46" s="69"/>
      <c r="BX46" s="69"/>
      <c r="BY46" s="69"/>
      <c r="BZ46" s="70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47" t="s">
        <v>115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 x14ac:dyDescent="0.15">
      <c r="A60" s="2"/>
      <c r="B60" s="62" t="s">
        <v>27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65" t="s">
        <v>28</v>
      </c>
      <c r="BM64" s="66"/>
      <c r="BN64" s="66"/>
      <c r="BO64" s="66"/>
      <c r="BP64" s="66"/>
      <c r="BQ64" s="66"/>
      <c r="BR64" s="66"/>
      <c r="BS64" s="66"/>
      <c r="BT64" s="66"/>
      <c r="BU64" s="66"/>
      <c r="BV64" s="66"/>
      <c r="BW64" s="66"/>
      <c r="BX64" s="66"/>
      <c r="BY64" s="66"/>
      <c r="BZ64" s="67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68"/>
      <c r="BM65" s="69"/>
      <c r="BN65" s="69"/>
      <c r="BO65" s="69"/>
      <c r="BP65" s="69"/>
      <c r="BQ65" s="69"/>
      <c r="BR65" s="69"/>
      <c r="BS65" s="69"/>
      <c r="BT65" s="69"/>
      <c r="BU65" s="69"/>
      <c r="BV65" s="69"/>
      <c r="BW65" s="69"/>
      <c r="BX65" s="69"/>
      <c r="BY65" s="69"/>
      <c r="BZ65" s="70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47" t="s">
        <v>116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 x14ac:dyDescent="0.15">
      <c r="C83" s="12"/>
    </row>
    <row r="84" spans="1:78" hidden="1" x14ac:dyDescent="0.15">
      <c r="B84" s="13" t="s">
        <v>29</v>
      </c>
      <c r="C84" s="13"/>
      <c r="D84" s="13"/>
      <c r="E84" s="13" t="s">
        <v>30</v>
      </c>
      <c r="F84" s="13" t="s">
        <v>31</v>
      </c>
      <c r="G84" s="13" t="s">
        <v>32</v>
      </c>
      <c r="H84" s="13" t="s">
        <v>33</v>
      </c>
      <c r="I84" s="13" t="s">
        <v>34</v>
      </c>
      <c r="J84" s="13" t="s">
        <v>35</v>
      </c>
      <c r="K84" s="13" t="s">
        <v>36</v>
      </c>
      <c r="L84" s="13" t="s">
        <v>37</v>
      </c>
      <c r="M84" s="13" t="s">
        <v>38</v>
      </c>
      <c r="N84" s="13" t="s">
        <v>39</v>
      </c>
      <c r="O84" s="13" t="s">
        <v>40</v>
      </c>
    </row>
    <row r="85" spans="1:78" hidden="1" x14ac:dyDescent="0.15">
      <c r="B85" s="13"/>
      <c r="C85" s="13"/>
      <c r="D85" s="13"/>
      <c r="E85" s="13" t="str">
        <f>データ!AH6</f>
        <v>【73.42】</v>
      </c>
      <c r="F85" s="13" t="s">
        <v>41</v>
      </c>
      <c r="G85" s="13" t="s">
        <v>41</v>
      </c>
      <c r="H85" s="13" t="str">
        <f>データ!BO6</f>
        <v>【940.88】</v>
      </c>
      <c r="I85" s="13" t="str">
        <f>データ!BZ6</f>
        <v>【54.59】</v>
      </c>
      <c r="J85" s="13" t="str">
        <f>データ!CK6</f>
        <v>【301.20】</v>
      </c>
      <c r="K85" s="13" t="str">
        <f>データ!CV6</f>
        <v>【56.42】</v>
      </c>
      <c r="L85" s="13" t="str">
        <f>データ!DG6</f>
        <v>【71.01】</v>
      </c>
      <c r="M85" s="13" t="s">
        <v>42</v>
      </c>
      <c r="N85" s="13" t="s">
        <v>42</v>
      </c>
      <c r="O85" s="13" t="str">
        <f>データ!EN6</f>
        <v>【0.58】</v>
      </c>
    </row>
  </sheetData>
  <sheetProtection algorithmName="SHA-512" hashValue="Dt/AaZ+KFVr2SomwG7AVe3rgveN3lm3gZxS/htvErZSmqyft23F6ceOfOu99AORDMK0qeeE+0N1sbP7hkjXdww==" saltValue="lktKjw+uI624O9tkzZiLLw==" spinCount="100000" sheet="1" objects="1" scenarios="1" formatCells="0" formatColumns="0" formatRows="0"/>
  <mergeCells count="48">
    <mergeCell ref="BL64:BZ65"/>
    <mergeCell ref="AT10:BA10"/>
    <mergeCell ref="BL16:BZ44"/>
    <mergeCell ref="BL45:BZ46"/>
    <mergeCell ref="BL47:BZ63"/>
    <mergeCell ref="B60:BJ61"/>
    <mergeCell ref="AT9:BA9"/>
    <mergeCell ref="BB9:BI9"/>
    <mergeCell ref="BL9:BM9"/>
    <mergeCell ref="BN9:BY9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B9:H9"/>
    <mergeCell ref="I9:O9"/>
    <mergeCell ref="P9:V9"/>
    <mergeCell ref="W9:AC9"/>
    <mergeCell ref="AL9:AS9"/>
    <mergeCell ref="AL8:AS8"/>
    <mergeCell ref="AT8:BA8"/>
    <mergeCell ref="BB8:BI8"/>
    <mergeCell ref="BL8:BM8"/>
    <mergeCell ref="BN8:BY8"/>
    <mergeCell ref="B8:H8"/>
    <mergeCell ref="I8:O8"/>
    <mergeCell ref="P8:V8"/>
    <mergeCell ref="W8:AC8"/>
    <mergeCell ref="AD8:AJ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L7:BY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43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>
        <v>1</v>
      </c>
      <c r="Y1" s="14">
        <v>1</v>
      </c>
      <c r="Z1" s="14">
        <v>1</v>
      </c>
      <c r="AA1" s="14">
        <v>1</v>
      </c>
      <c r="AB1" s="14">
        <v>1</v>
      </c>
      <c r="AC1" s="14">
        <v>1</v>
      </c>
      <c r="AD1" s="14">
        <v>1</v>
      </c>
      <c r="AE1" s="14">
        <v>1</v>
      </c>
      <c r="AF1" s="14">
        <v>1</v>
      </c>
      <c r="AG1" s="14">
        <v>1</v>
      </c>
      <c r="AH1" s="14"/>
      <c r="AI1" s="14">
        <v>1</v>
      </c>
      <c r="AJ1" s="14">
        <v>1</v>
      </c>
      <c r="AK1" s="14">
        <v>1</v>
      </c>
      <c r="AL1" s="14">
        <v>1</v>
      </c>
      <c r="AM1" s="14">
        <v>1</v>
      </c>
      <c r="AN1" s="14">
        <v>1</v>
      </c>
      <c r="AO1" s="14">
        <v>1</v>
      </c>
      <c r="AP1" s="14">
        <v>1</v>
      </c>
      <c r="AQ1" s="14">
        <v>1</v>
      </c>
      <c r="AR1" s="14">
        <v>1</v>
      </c>
      <c r="AS1" s="14"/>
      <c r="AT1" s="14">
        <v>1</v>
      </c>
      <c r="AU1" s="14">
        <v>1</v>
      </c>
      <c r="AV1" s="14">
        <v>1</v>
      </c>
      <c r="AW1" s="14">
        <v>1</v>
      </c>
      <c r="AX1" s="14">
        <v>1</v>
      </c>
      <c r="AY1" s="14">
        <v>1</v>
      </c>
      <c r="AZ1" s="14">
        <v>1</v>
      </c>
      <c r="BA1" s="14">
        <v>1</v>
      </c>
      <c r="BB1" s="14">
        <v>1</v>
      </c>
      <c r="BC1" s="14">
        <v>1</v>
      </c>
      <c r="BD1" s="14"/>
      <c r="BE1" s="14">
        <v>1</v>
      </c>
      <c r="BF1" s="14">
        <v>1</v>
      </c>
      <c r="BG1" s="14">
        <v>1</v>
      </c>
      <c r="BH1" s="14">
        <v>1</v>
      </c>
      <c r="BI1" s="14">
        <v>1</v>
      </c>
      <c r="BJ1" s="14">
        <v>1</v>
      </c>
      <c r="BK1" s="14">
        <v>1</v>
      </c>
      <c r="BL1" s="14">
        <v>1</v>
      </c>
      <c r="BM1" s="14">
        <v>1</v>
      </c>
      <c r="BN1" s="14">
        <v>1</v>
      </c>
      <c r="BO1" s="14"/>
      <c r="BP1" s="14">
        <v>1</v>
      </c>
      <c r="BQ1" s="14">
        <v>1</v>
      </c>
      <c r="BR1" s="14">
        <v>1</v>
      </c>
      <c r="BS1" s="14">
        <v>1</v>
      </c>
      <c r="BT1" s="14">
        <v>1</v>
      </c>
      <c r="BU1" s="14">
        <v>1</v>
      </c>
      <c r="BV1" s="14">
        <v>1</v>
      </c>
      <c r="BW1" s="14">
        <v>1</v>
      </c>
      <c r="BX1" s="14">
        <v>1</v>
      </c>
      <c r="BY1" s="14">
        <v>1</v>
      </c>
      <c r="BZ1" s="14"/>
      <c r="CA1" s="14">
        <v>1</v>
      </c>
      <c r="CB1" s="14">
        <v>1</v>
      </c>
      <c r="CC1" s="14">
        <v>1</v>
      </c>
      <c r="CD1" s="14">
        <v>1</v>
      </c>
      <c r="CE1" s="14">
        <v>1</v>
      </c>
      <c r="CF1" s="14">
        <v>1</v>
      </c>
      <c r="CG1" s="14">
        <v>1</v>
      </c>
      <c r="CH1" s="14">
        <v>1</v>
      </c>
      <c r="CI1" s="14">
        <v>1</v>
      </c>
      <c r="CJ1" s="14">
        <v>1</v>
      </c>
      <c r="CK1" s="14"/>
      <c r="CL1" s="14">
        <v>1</v>
      </c>
      <c r="CM1" s="14">
        <v>1</v>
      </c>
      <c r="CN1" s="14">
        <v>1</v>
      </c>
      <c r="CO1" s="14">
        <v>1</v>
      </c>
      <c r="CP1" s="14">
        <v>1</v>
      </c>
      <c r="CQ1" s="14">
        <v>1</v>
      </c>
      <c r="CR1" s="14">
        <v>1</v>
      </c>
      <c r="CS1" s="14">
        <v>1</v>
      </c>
      <c r="CT1" s="14">
        <v>1</v>
      </c>
      <c r="CU1" s="14">
        <v>1</v>
      </c>
      <c r="CV1" s="14"/>
      <c r="CW1" s="14">
        <v>1</v>
      </c>
      <c r="CX1" s="14">
        <v>1</v>
      </c>
      <c r="CY1" s="14">
        <v>1</v>
      </c>
      <c r="CZ1" s="14">
        <v>1</v>
      </c>
      <c r="DA1" s="14">
        <v>1</v>
      </c>
      <c r="DB1" s="14">
        <v>1</v>
      </c>
      <c r="DC1" s="14">
        <v>1</v>
      </c>
      <c r="DD1" s="14">
        <v>1</v>
      </c>
      <c r="DE1" s="14">
        <v>1</v>
      </c>
      <c r="DF1" s="14">
        <v>1</v>
      </c>
      <c r="DG1" s="14"/>
      <c r="DH1" s="14">
        <v>1</v>
      </c>
      <c r="DI1" s="14">
        <v>1</v>
      </c>
      <c r="DJ1" s="14">
        <v>1</v>
      </c>
      <c r="DK1" s="14">
        <v>1</v>
      </c>
      <c r="DL1" s="14">
        <v>1</v>
      </c>
      <c r="DM1" s="14">
        <v>1</v>
      </c>
      <c r="DN1" s="14">
        <v>1</v>
      </c>
      <c r="DO1" s="14">
        <v>1</v>
      </c>
      <c r="DP1" s="14">
        <v>1</v>
      </c>
      <c r="DQ1" s="14">
        <v>1</v>
      </c>
      <c r="DR1" s="14"/>
      <c r="DS1" s="14">
        <v>1</v>
      </c>
      <c r="DT1" s="14">
        <v>1</v>
      </c>
      <c r="DU1" s="14">
        <v>1</v>
      </c>
      <c r="DV1" s="14">
        <v>1</v>
      </c>
      <c r="DW1" s="14">
        <v>1</v>
      </c>
      <c r="DX1" s="14">
        <v>1</v>
      </c>
      <c r="DY1" s="14">
        <v>1</v>
      </c>
      <c r="DZ1" s="14">
        <v>1</v>
      </c>
      <c r="EA1" s="14">
        <v>1</v>
      </c>
      <c r="EB1" s="14">
        <v>1</v>
      </c>
      <c r="EC1" s="14"/>
      <c r="ED1" s="14">
        <v>1</v>
      </c>
      <c r="EE1" s="14">
        <v>1</v>
      </c>
      <c r="EF1" s="14">
        <v>1</v>
      </c>
      <c r="EG1" s="14">
        <v>1</v>
      </c>
      <c r="EH1" s="14">
        <v>1</v>
      </c>
      <c r="EI1" s="14">
        <v>1</v>
      </c>
      <c r="EJ1" s="14">
        <v>1</v>
      </c>
      <c r="EK1" s="14">
        <v>1</v>
      </c>
      <c r="EL1" s="14">
        <v>1</v>
      </c>
      <c r="EM1" s="14">
        <v>1</v>
      </c>
      <c r="EN1" s="14"/>
    </row>
    <row r="2" spans="1:144" x14ac:dyDescent="0.15">
      <c r="A2" s="15" t="s">
        <v>44</v>
      </c>
      <c r="B2" s="15">
        <f>COLUMN()-1</f>
        <v>1</v>
      </c>
      <c r="C2" s="15">
        <f t="shared" ref="C2:BR2" si="0">COLUMN()-1</f>
        <v>2</v>
      </c>
      <c r="D2" s="15">
        <f t="shared" si="0"/>
        <v>3</v>
      </c>
      <c r="E2" s="15">
        <f t="shared" si="0"/>
        <v>4</v>
      </c>
      <c r="F2" s="15">
        <f t="shared" si="0"/>
        <v>5</v>
      </c>
      <c r="G2" s="15">
        <f t="shared" si="0"/>
        <v>6</v>
      </c>
      <c r="H2" s="15">
        <f t="shared" si="0"/>
        <v>7</v>
      </c>
      <c r="I2" s="15">
        <f t="shared" si="0"/>
        <v>8</v>
      </c>
      <c r="J2" s="15">
        <f t="shared" si="0"/>
        <v>9</v>
      </c>
      <c r="K2" s="15">
        <f t="shared" si="0"/>
        <v>10</v>
      </c>
      <c r="L2" s="15">
        <f t="shared" si="0"/>
        <v>11</v>
      </c>
      <c r="M2" s="15">
        <f t="shared" si="0"/>
        <v>12</v>
      </c>
      <c r="N2" s="15">
        <f t="shared" si="0"/>
        <v>13</v>
      </c>
      <c r="O2" s="15">
        <f t="shared" si="0"/>
        <v>14</v>
      </c>
      <c r="P2" s="15">
        <f t="shared" si="0"/>
        <v>15</v>
      </c>
      <c r="Q2" s="15">
        <f t="shared" si="0"/>
        <v>16</v>
      </c>
      <c r="R2" s="15">
        <f t="shared" si="0"/>
        <v>17</v>
      </c>
      <c r="S2" s="15">
        <f t="shared" si="0"/>
        <v>18</v>
      </c>
      <c r="T2" s="15">
        <f t="shared" si="0"/>
        <v>19</v>
      </c>
      <c r="U2" s="15">
        <f t="shared" si="0"/>
        <v>20</v>
      </c>
      <c r="V2" s="15">
        <f t="shared" si="0"/>
        <v>21</v>
      </c>
      <c r="W2" s="15">
        <f t="shared" si="0"/>
        <v>22</v>
      </c>
      <c r="X2" s="15">
        <f t="shared" si="0"/>
        <v>23</v>
      </c>
      <c r="Y2" s="15">
        <f t="shared" si="0"/>
        <v>24</v>
      </c>
      <c r="Z2" s="15">
        <f t="shared" si="0"/>
        <v>25</v>
      </c>
      <c r="AA2" s="15">
        <f t="shared" si="0"/>
        <v>26</v>
      </c>
      <c r="AB2" s="15">
        <f t="shared" si="0"/>
        <v>27</v>
      </c>
      <c r="AC2" s="15">
        <f t="shared" si="0"/>
        <v>28</v>
      </c>
      <c r="AD2" s="15">
        <f t="shared" si="0"/>
        <v>29</v>
      </c>
      <c r="AE2" s="15">
        <f t="shared" si="0"/>
        <v>30</v>
      </c>
      <c r="AF2" s="15">
        <f t="shared" si="0"/>
        <v>31</v>
      </c>
      <c r="AG2" s="15">
        <f t="shared" si="0"/>
        <v>32</v>
      </c>
      <c r="AH2" s="15">
        <f t="shared" si="0"/>
        <v>33</v>
      </c>
      <c r="AI2" s="15">
        <f t="shared" si="0"/>
        <v>34</v>
      </c>
      <c r="AJ2" s="15">
        <f t="shared" si="0"/>
        <v>35</v>
      </c>
      <c r="AK2" s="15">
        <f t="shared" si="0"/>
        <v>36</v>
      </c>
      <c r="AL2" s="15">
        <f t="shared" si="0"/>
        <v>37</v>
      </c>
      <c r="AM2" s="15">
        <f t="shared" si="0"/>
        <v>38</v>
      </c>
      <c r="AN2" s="15">
        <f t="shared" si="0"/>
        <v>39</v>
      </c>
      <c r="AO2" s="15">
        <f t="shared" si="0"/>
        <v>40</v>
      </c>
      <c r="AP2" s="15">
        <f t="shared" si="0"/>
        <v>41</v>
      </c>
      <c r="AQ2" s="15">
        <f t="shared" si="0"/>
        <v>42</v>
      </c>
      <c r="AR2" s="15">
        <f t="shared" si="0"/>
        <v>43</v>
      </c>
      <c r="AS2" s="15">
        <f t="shared" si="0"/>
        <v>44</v>
      </c>
      <c r="AT2" s="15">
        <f t="shared" si="0"/>
        <v>45</v>
      </c>
      <c r="AU2" s="15">
        <f t="shared" si="0"/>
        <v>46</v>
      </c>
      <c r="AV2" s="15">
        <f t="shared" si="0"/>
        <v>47</v>
      </c>
      <c r="AW2" s="15">
        <f t="shared" si="0"/>
        <v>48</v>
      </c>
      <c r="AX2" s="15">
        <f t="shared" si="0"/>
        <v>49</v>
      </c>
      <c r="AY2" s="15">
        <f t="shared" si="0"/>
        <v>50</v>
      </c>
      <c r="AZ2" s="15">
        <f t="shared" si="0"/>
        <v>51</v>
      </c>
      <c r="BA2" s="15">
        <f t="shared" si="0"/>
        <v>52</v>
      </c>
      <c r="BB2" s="15">
        <f t="shared" si="0"/>
        <v>53</v>
      </c>
      <c r="BC2" s="15">
        <f t="shared" si="0"/>
        <v>54</v>
      </c>
      <c r="BD2" s="15">
        <f t="shared" si="0"/>
        <v>55</v>
      </c>
      <c r="BE2" s="15">
        <f t="shared" si="0"/>
        <v>56</v>
      </c>
      <c r="BF2" s="15">
        <f t="shared" si="0"/>
        <v>57</v>
      </c>
      <c r="BG2" s="15">
        <f t="shared" si="0"/>
        <v>58</v>
      </c>
      <c r="BH2" s="15">
        <f t="shared" si="0"/>
        <v>59</v>
      </c>
      <c r="BI2" s="15">
        <f t="shared" si="0"/>
        <v>60</v>
      </c>
      <c r="BJ2" s="15">
        <f t="shared" si="0"/>
        <v>61</v>
      </c>
      <c r="BK2" s="15">
        <f t="shared" si="0"/>
        <v>62</v>
      </c>
      <c r="BL2" s="15">
        <f t="shared" si="0"/>
        <v>63</v>
      </c>
      <c r="BM2" s="15">
        <f t="shared" si="0"/>
        <v>64</v>
      </c>
      <c r="BN2" s="15">
        <f t="shared" si="0"/>
        <v>65</v>
      </c>
      <c r="BO2" s="15">
        <f t="shared" si="0"/>
        <v>66</v>
      </c>
      <c r="BP2" s="15">
        <f t="shared" si="0"/>
        <v>67</v>
      </c>
      <c r="BQ2" s="15">
        <f t="shared" si="0"/>
        <v>68</v>
      </c>
      <c r="BR2" s="15">
        <f t="shared" si="0"/>
        <v>69</v>
      </c>
      <c r="BS2" s="15">
        <f t="shared" ref="BS2:ED2" si="1">COLUMN()-1</f>
        <v>70</v>
      </c>
      <c r="BT2" s="15">
        <f t="shared" si="1"/>
        <v>71</v>
      </c>
      <c r="BU2" s="15">
        <f t="shared" si="1"/>
        <v>72</v>
      </c>
      <c r="BV2" s="15">
        <f t="shared" si="1"/>
        <v>73</v>
      </c>
      <c r="BW2" s="15">
        <f t="shared" si="1"/>
        <v>74</v>
      </c>
      <c r="BX2" s="15">
        <f t="shared" si="1"/>
        <v>75</v>
      </c>
      <c r="BY2" s="15">
        <f t="shared" si="1"/>
        <v>76</v>
      </c>
      <c r="BZ2" s="15">
        <f t="shared" si="1"/>
        <v>77</v>
      </c>
      <c r="CA2" s="15">
        <f t="shared" si="1"/>
        <v>78</v>
      </c>
      <c r="CB2" s="15">
        <f t="shared" si="1"/>
        <v>79</v>
      </c>
      <c r="CC2" s="15">
        <f t="shared" si="1"/>
        <v>80</v>
      </c>
      <c r="CD2" s="15">
        <f t="shared" si="1"/>
        <v>81</v>
      </c>
      <c r="CE2" s="15">
        <f t="shared" si="1"/>
        <v>82</v>
      </c>
      <c r="CF2" s="15">
        <f t="shared" si="1"/>
        <v>83</v>
      </c>
      <c r="CG2" s="15">
        <f t="shared" si="1"/>
        <v>84</v>
      </c>
      <c r="CH2" s="15">
        <f t="shared" si="1"/>
        <v>85</v>
      </c>
      <c r="CI2" s="15">
        <f t="shared" si="1"/>
        <v>86</v>
      </c>
      <c r="CJ2" s="15">
        <f t="shared" si="1"/>
        <v>87</v>
      </c>
      <c r="CK2" s="15">
        <f t="shared" si="1"/>
        <v>88</v>
      </c>
      <c r="CL2" s="15">
        <f t="shared" si="1"/>
        <v>89</v>
      </c>
      <c r="CM2" s="15">
        <f t="shared" si="1"/>
        <v>90</v>
      </c>
      <c r="CN2" s="15">
        <f t="shared" si="1"/>
        <v>91</v>
      </c>
      <c r="CO2" s="15">
        <f t="shared" si="1"/>
        <v>92</v>
      </c>
      <c r="CP2" s="15">
        <f t="shared" si="1"/>
        <v>93</v>
      </c>
      <c r="CQ2" s="15">
        <f t="shared" si="1"/>
        <v>94</v>
      </c>
      <c r="CR2" s="15">
        <f t="shared" si="1"/>
        <v>95</v>
      </c>
      <c r="CS2" s="15">
        <f t="shared" si="1"/>
        <v>96</v>
      </c>
      <c r="CT2" s="15">
        <f t="shared" si="1"/>
        <v>97</v>
      </c>
      <c r="CU2" s="15">
        <f t="shared" si="1"/>
        <v>98</v>
      </c>
      <c r="CV2" s="15">
        <f t="shared" si="1"/>
        <v>99</v>
      </c>
      <c r="CW2" s="15">
        <f t="shared" si="1"/>
        <v>100</v>
      </c>
      <c r="CX2" s="15">
        <f t="shared" si="1"/>
        <v>101</v>
      </c>
      <c r="CY2" s="15">
        <f t="shared" si="1"/>
        <v>102</v>
      </c>
      <c r="CZ2" s="15">
        <f t="shared" si="1"/>
        <v>103</v>
      </c>
      <c r="DA2" s="15">
        <f t="shared" si="1"/>
        <v>104</v>
      </c>
      <c r="DB2" s="15">
        <f t="shared" si="1"/>
        <v>105</v>
      </c>
      <c r="DC2" s="15">
        <f t="shared" si="1"/>
        <v>106</v>
      </c>
      <c r="DD2" s="15">
        <f t="shared" si="1"/>
        <v>107</v>
      </c>
      <c r="DE2" s="15">
        <f t="shared" si="1"/>
        <v>108</v>
      </c>
      <c r="DF2" s="15">
        <f t="shared" si="1"/>
        <v>109</v>
      </c>
      <c r="DG2" s="15">
        <f t="shared" si="1"/>
        <v>110</v>
      </c>
      <c r="DH2" s="15">
        <f t="shared" si="1"/>
        <v>111</v>
      </c>
      <c r="DI2" s="15">
        <f t="shared" si="1"/>
        <v>112</v>
      </c>
      <c r="DJ2" s="15">
        <f t="shared" si="1"/>
        <v>113</v>
      </c>
      <c r="DK2" s="15">
        <f t="shared" si="1"/>
        <v>114</v>
      </c>
      <c r="DL2" s="15">
        <f t="shared" si="1"/>
        <v>115</v>
      </c>
      <c r="DM2" s="15">
        <f t="shared" si="1"/>
        <v>116</v>
      </c>
      <c r="DN2" s="15">
        <f t="shared" si="1"/>
        <v>117</v>
      </c>
      <c r="DO2" s="15">
        <f t="shared" si="1"/>
        <v>118</v>
      </c>
      <c r="DP2" s="15">
        <f t="shared" si="1"/>
        <v>119</v>
      </c>
      <c r="DQ2" s="15">
        <f t="shared" si="1"/>
        <v>120</v>
      </c>
      <c r="DR2" s="15">
        <f t="shared" si="1"/>
        <v>121</v>
      </c>
      <c r="DS2" s="15">
        <f t="shared" si="1"/>
        <v>122</v>
      </c>
      <c r="DT2" s="15">
        <f t="shared" si="1"/>
        <v>123</v>
      </c>
      <c r="DU2" s="15">
        <f t="shared" si="1"/>
        <v>124</v>
      </c>
      <c r="DV2" s="15">
        <f t="shared" si="1"/>
        <v>125</v>
      </c>
      <c r="DW2" s="15">
        <f t="shared" si="1"/>
        <v>126</v>
      </c>
      <c r="DX2" s="15">
        <f t="shared" si="1"/>
        <v>127</v>
      </c>
      <c r="DY2" s="15">
        <f t="shared" si="1"/>
        <v>128</v>
      </c>
      <c r="DZ2" s="15">
        <f t="shared" si="1"/>
        <v>129</v>
      </c>
      <c r="EA2" s="15">
        <f t="shared" si="1"/>
        <v>130</v>
      </c>
      <c r="EB2" s="15">
        <f t="shared" si="1"/>
        <v>131</v>
      </c>
      <c r="EC2" s="15">
        <f t="shared" si="1"/>
        <v>132</v>
      </c>
      <c r="ED2" s="15">
        <f t="shared" si="1"/>
        <v>133</v>
      </c>
      <c r="EE2" s="15">
        <f t="shared" ref="EE2:EN2" si="2">COLUMN()-1</f>
        <v>134</v>
      </c>
      <c r="EF2" s="15">
        <f t="shared" si="2"/>
        <v>135</v>
      </c>
      <c r="EG2" s="15">
        <f t="shared" si="2"/>
        <v>136</v>
      </c>
      <c r="EH2" s="15">
        <f t="shared" si="2"/>
        <v>137</v>
      </c>
      <c r="EI2" s="15">
        <f t="shared" si="2"/>
        <v>138</v>
      </c>
      <c r="EJ2" s="15">
        <f t="shared" si="2"/>
        <v>139</v>
      </c>
      <c r="EK2" s="15">
        <f t="shared" si="2"/>
        <v>140</v>
      </c>
      <c r="EL2" s="15">
        <f t="shared" si="2"/>
        <v>141</v>
      </c>
      <c r="EM2" s="15">
        <f t="shared" si="2"/>
        <v>142</v>
      </c>
      <c r="EN2" s="15">
        <f t="shared" si="2"/>
        <v>143</v>
      </c>
    </row>
    <row r="3" spans="1:144" x14ac:dyDescent="0.15">
      <c r="A3" s="15" t="s">
        <v>45</v>
      </c>
      <c r="B3" s="16" t="s">
        <v>46</v>
      </c>
      <c r="C3" s="16" t="s">
        <v>47</v>
      </c>
      <c r="D3" s="16" t="s">
        <v>48</v>
      </c>
      <c r="E3" s="16" t="s">
        <v>49</v>
      </c>
      <c r="F3" s="16" t="s">
        <v>50</v>
      </c>
      <c r="G3" s="16" t="s">
        <v>51</v>
      </c>
      <c r="H3" s="72" t="s">
        <v>52</v>
      </c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4"/>
      <c r="X3" s="78" t="s">
        <v>53</v>
      </c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  <c r="CA3" s="71"/>
      <c r="CB3" s="71"/>
      <c r="CC3" s="71"/>
      <c r="CD3" s="71"/>
      <c r="CE3" s="71"/>
      <c r="CF3" s="71"/>
      <c r="CG3" s="71"/>
      <c r="CH3" s="71"/>
      <c r="CI3" s="71"/>
      <c r="CJ3" s="71"/>
      <c r="CK3" s="71"/>
      <c r="CL3" s="71"/>
      <c r="CM3" s="71"/>
      <c r="CN3" s="71"/>
      <c r="CO3" s="71"/>
      <c r="CP3" s="71"/>
      <c r="CQ3" s="71"/>
      <c r="CR3" s="71"/>
      <c r="CS3" s="71"/>
      <c r="CT3" s="71"/>
      <c r="CU3" s="71"/>
      <c r="CV3" s="71"/>
      <c r="CW3" s="71"/>
      <c r="CX3" s="71"/>
      <c r="CY3" s="71"/>
      <c r="CZ3" s="71"/>
      <c r="DA3" s="71"/>
      <c r="DB3" s="71"/>
      <c r="DC3" s="71"/>
      <c r="DD3" s="71"/>
      <c r="DE3" s="71"/>
      <c r="DF3" s="71"/>
      <c r="DG3" s="71"/>
      <c r="DH3" s="71" t="s">
        <v>54</v>
      </c>
      <c r="DI3" s="71"/>
      <c r="DJ3" s="71"/>
      <c r="DK3" s="71"/>
      <c r="DL3" s="71"/>
      <c r="DM3" s="71"/>
      <c r="DN3" s="71"/>
      <c r="DO3" s="71"/>
      <c r="DP3" s="71"/>
      <c r="DQ3" s="71"/>
      <c r="DR3" s="71"/>
      <c r="DS3" s="71"/>
      <c r="DT3" s="71"/>
      <c r="DU3" s="71"/>
      <c r="DV3" s="71"/>
      <c r="DW3" s="71"/>
      <c r="DX3" s="71"/>
      <c r="DY3" s="71"/>
      <c r="DZ3" s="71"/>
      <c r="EA3" s="71"/>
      <c r="EB3" s="71"/>
      <c r="EC3" s="71"/>
      <c r="ED3" s="71"/>
      <c r="EE3" s="71"/>
      <c r="EF3" s="71"/>
      <c r="EG3" s="71"/>
      <c r="EH3" s="71"/>
      <c r="EI3" s="71"/>
      <c r="EJ3" s="71"/>
      <c r="EK3" s="71"/>
      <c r="EL3" s="71"/>
      <c r="EM3" s="71"/>
      <c r="EN3" s="71"/>
    </row>
    <row r="4" spans="1:144" x14ac:dyDescent="0.15">
      <c r="A4" s="15" t="s">
        <v>55</v>
      </c>
      <c r="B4" s="17"/>
      <c r="C4" s="17"/>
      <c r="D4" s="17"/>
      <c r="E4" s="17"/>
      <c r="F4" s="17"/>
      <c r="G4" s="17"/>
      <c r="H4" s="75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7"/>
      <c r="X4" s="71" t="s">
        <v>56</v>
      </c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 t="s">
        <v>57</v>
      </c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 t="s">
        <v>58</v>
      </c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 t="s">
        <v>59</v>
      </c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 t="s">
        <v>60</v>
      </c>
      <c r="BQ4" s="71"/>
      <c r="BR4" s="71"/>
      <c r="BS4" s="71"/>
      <c r="BT4" s="71"/>
      <c r="BU4" s="71"/>
      <c r="BV4" s="71"/>
      <c r="BW4" s="71"/>
      <c r="BX4" s="71"/>
      <c r="BY4" s="71"/>
      <c r="BZ4" s="71"/>
      <c r="CA4" s="71" t="s">
        <v>61</v>
      </c>
      <c r="CB4" s="71"/>
      <c r="CC4" s="71"/>
      <c r="CD4" s="71"/>
      <c r="CE4" s="71"/>
      <c r="CF4" s="71"/>
      <c r="CG4" s="71"/>
      <c r="CH4" s="71"/>
      <c r="CI4" s="71"/>
      <c r="CJ4" s="71"/>
      <c r="CK4" s="71"/>
      <c r="CL4" s="71" t="s">
        <v>62</v>
      </c>
      <c r="CM4" s="71"/>
      <c r="CN4" s="71"/>
      <c r="CO4" s="71"/>
      <c r="CP4" s="71"/>
      <c r="CQ4" s="71"/>
      <c r="CR4" s="71"/>
      <c r="CS4" s="71"/>
      <c r="CT4" s="71"/>
      <c r="CU4" s="71"/>
      <c r="CV4" s="71"/>
      <c r="CW4" s="71" t="s">
        <v>63</v>
      </c>
      <c r="CX4" s="71"/>
      <c r="CY4" s="71"/>
      <c r="CZ4" s="71"/>
      <c r="DA4" s="71"/>
      <c r="DB4" s="71"/>
      <c r="DC4" s="71"/>
      <c r="DD4" s="71"/>
      <c r="DE4" s="71"/>
      <c r="DF4" s="71"/>
      <c r="DG4" s="71"/>
      <c r="DH4" s="71" t="s">
        <v>64</v>
      </c>
      <c r="DI4" s="71"/>
      <c r="DJ4" s="71"/>
      <c r="DK4" s="71"/>
      <c r="DL4" s="71"/>
      <c r="DM4" s="71"/>
      <c r="DN4" s="71"/>
      <c r="DO4" s="71"/>
      <c r="DP4" s="71"/>
      <c r="DQ4" s="71"/>
      <c r="DR4" s="71"/>
      <c r="DS4" s="71" t="s">
        <v>65</v>
      </c>
      <c r="DT4" s="71"/>
      <c r="DU4" s="71"/>
      <c r="DV4" s="71"/>
      <c r="DW4" s="71"/>
      <c r="DX4" s="71"/>
      <c r="DY4" s="71"/>
      <c r="DZ4" s="71"/>
      <c r="EA4" s="71"/>
      <c r="EB4" s="71"/>
      <c r="EC4" s="71"/>
      <c r="ED4" s="71" t="s">
        <v>66</v>
      </c>
      <c r="EE4" s="71"/>
      <c r="EF4" s="71"/>
      <c r="EG4" s="71"/>
      <c r="EH4" s="71"/>
      <c r="EI4" s="71"/>
      <c r="EJ4" s="71"/>
      <c r="EK4" s="71"/>
      <c r="EL4" s="71"/>
      <c r="EM4" s="71"/>
      <c r="EN4" s="71"/>
    </row>
    <row r="5" spans="1:144" x14ac:dyDescent="0.15">
      <c r="A5" s="15" t="s">
        <v>67</v>
      </c>
      <c r="B5" s="18"/>
      <c r="C5" s="18"/>
      <c r="D5" s="18"/>
      <c r="E5" s="18"/>
      <c r="F5" s="18"/>
      <c r="G5" s="18"/>
      <c r="H5" s="19" t="s">
        <v>68</v>
      </c>
      <c r="I5" s="19" t="s">
        <v>69</v>
      </c>
      <c r="J5" s="19" t="s">
        <v>70</v>
      </c>
      <c r="K5" s="19" t="s">
        <v>71</v>
      </c>
      <c r="L5" s="19" t="s">
        <v>72</v>
      </c>
      <c r="M5" s="19" t="s">
        <v>73</v>
      </c>
      <c r="N5" s="19" t="s">
        <v>74</v>
      </c>
      <c r="O5" s="19" t="s">
        <v>75</v>
      </c>
      <c r="P5" s="19" t="s">
        <v>76</v>
      </c>
      <c r="Q5" s="19" t="s">
        <v>77</v>
      </c>
      <c r="R5" s="19" t="s">
        <v>78</v>
      </c>
      <c r="S5" s="19" t="s">
        <v>79</v>
      </c>
      <c r="T5" s="19" t="s">
        <v>80</v>
      </c>
      <c r="U5" s="19" t="s">
        <v>81</v>
      </c>
      <c r="V5" s="19" t="s">
        <v>82</v>
      </c>
      <c r="W5" s="19" t="s">
        <v>83</v>
      </c>
      <c r="X5" s="19" t="s">
        <v>84</v>
      </c>
      <c r="Y5" s="19" t="s">
        <v>85</v>
      </c>
      <c r="Z5" s="19" t="s">
        <v>86</v>
      </c>
      <c r="AA5" s="19" t="s">
        <v>87</v>
      </c>
      <c r="AB5" s="19" t="s">
        <v>88</v>
      </c>
      <c r="AC5" s="19" t="s">
        <v>89</v>
      </c>
      <c r="AD5" s="19" t="s">
        <v>90</v>
      </c>
      <c r="AE5" s="19" t="s">
        <v>91</v>
      </c>
      <c r="AF5" s="19" t="s">
        <v>92</v>
      </c>
      <c r="AG5" s="19" t="s">
        <v>93</v>
      </c>
      <c r="AH5" s="19" t="s">
        <v>29</v>
      </c>
      <c r="AI5" s="19" t="s">
        <v>84</v>
      </c>
      <c r="AJ5" s="19" t="s">
        <v>85</v>
      </c>
      <c r="AK5" s="19" t="s">
        <v>86</v>
      </c>
      <c r="AL5" s="19" t="s">
        <v>87</v>
      </c>
      <c r="AM5" s="19" t="s">
        <v>88</v>
      </c>
      <c r="AN5" s="19" t="s">
        <v>89</v>
      </c>
      <c r="AO5" s="19" t="s">
        <v>90</v>
      </c>
      <c r="AP5" s="19" t="s">
        <v>91</v>
      </c>
      <c r="AQ5" s="19" t="s">
        <v>92</v>
      </c>
      <c r="AR5" s="19" t="s">
        <v>93</v>
      </c>
      <c r="AS5" s="19" t="s">
        <v>94</v>
      </c>
      <c r="AT5" s="19" t="s">
        <v>84</v>
      </c>
      <c r="AU5" s="19" t="s">
        <v>85</v>
      </c>
      <c r="AV5" s="19" t="s">
        <v>86</v>
      </c>
      <c r="AW5" s="19" t="s">
        <v>87</v>
      </c>
      <c r="AX5" s="19" t="s">
        <v>88</v>
      </c>
      <c r="AY5" s="19" t="s">
        <v>89</v>
      </c>
      <c r="AZ5" s="19" t="s">
        <v>90</v>
      </c>
      <c r="BA5" s="19" t="s">
        <v>91</v>
      </c>
      <c r="BB5" s="19" t="s">
        <v>92</v>
      </c>
      <c r="BC5" s="19" t="s">
        <v>93</v>
      </c>
      <c r="BD5" s="19" t="s">
        <v>94</v>
      </c>
      <c r="BE5" s="19" t="s">
        <v>84</v>
      </c>
      <c r="BF5" s="19" t="s">
        <v>85</v>
      </c>
      <c r="BG5" s="19" t="s">
        <v>86</v>
      </c>
      <c r="BH5" s="19" t="s">
        <v>87</v>
      </c>
      <c r="BI5" s="19" t="s">
        <v>88</v>
      </c>
      <c r="BJ5" s="19" t="s">
        <v>89</v>
      </c>
      <c r="BK5" s="19" t="s">
        <v>90</v>
      </c>
      <c r="BL5" s="19" t="s">
        <v>91</v>
      </c>
      <c r="BM5" s="19" t="s">
        <v>92</v>
      </c>
      <c r="BN5" s="19" t="s">
        <v>93</v>
      </c>
      <c r="BO5" s="19" t="s">
        <v>94</v>
      </c>
      <c r="BP5" s="19" t="s">
        <v>84</v>
      </c>
      <c r="BQ5" s="19" t="s">
        <v>85</v>
      </c>
      <c r="BR5" s="19" t="s">
        <v>86</v>
      </c>
      <c r="BS5" s="19" t="s">
        <v>87</v>
      </c>
      <c r="BT5" s="19" t="s">
        <v>88</v>
      </c>
      <c r="BU5" s="19" t="s">
        <v>89</v>
      </c>
      <c r="BV5" s="19" t="s">
        <v>90</v>
      </c>
      <c r="BW5" s="19" t="s">
        <v>91</v>
      </c>
      <c r="BX5" s="19" t="s">
        <v>92</v>
      </c>
      <c r="BY5" s="19" t="s">
        <v>93</v>
      </c>
      <c r="BZ5" s="19" t="s">
        <v>94</v>
      </c>
      <c r="CA5" s="19" t="s">
        <v>84</v>
      </c>
      <c r="CB5" s="19" t="s">
        <v>85</v>
      </c>
      <c r="CC5" s="19" t="s">
        <v>86</v>
      </c>
      <c r="CD5" s="19" t="s">
        <v>87</v>
      </c>
      <c r="CE5" s="19" t="s">
        <v>88</v>
      </c>
      <c r="CF5" s="19" t="s">
        <v>89</v>
      </c>
      <c r="CG5" s="19" t="s">
        <v>90</v>
      </c>
      <c r="CH5" s="19" t="s">
        <v>91</v>
      </c>
      <c r="CI5" s="19" t="s">
        <v>92</v>
      </c>
      <c r="CJ5" s="19" t="s">
        <v>93</v>
      </c>
      <c r="CK5" s="19" t="s">
        <v>94</v>
      </c>
      <c r="CL5" s="19" t="s">
        <v>84</v>
      </c>
      <c r="CM5" s="19" t="s">
        <v>85</v>
      </c>
      <c r="CN5" s="19" t="s">
        <v>86</v>
      </c>
      <c r="CO5" s="19" t="s">
        <v>87</v>
      </c>
      <c r="CP5" s="19" t="s">
        <v>88</v>
      </c>
      <c r="CQ5" s="19" t="s">
        <v>89</v>
      </c>
      <c r="CR5" s="19" t="s">
        <v>90</v>
      </c>
      <c r="CS5" s="19" t="s">
        <v>91</v>
      </c>
      <c r="CT5" s="19" t="s">
        <v>92</v>
      </c>
      <c r="CU5" s="19" t="s">
        <v>93</v>
      </c>
      <c r="CV5" s="19" t="s">
        <v>94</v>
      </c>
      <c r="CW5" s="19" t="s">
        <v>84</v>
      </c>
      <c r="CX5" s="19" t="s">
        <v>85</v>
      </c>
      <c r="CY5" s="19" t="s">
        <v>86</v>
      </c>
      <c r="CZ5" s="19" t="s">
        <v>87</v>
      </c>
      <c r="DA5" s="19" t="s">
        <v>88</v>
      </c>
      <c r="DB5" s="19" t="s">
        <v>89</v>
      </c>
      <c r="DC5" s="19" t="s">
        <v>90</v>
      </c>
      <c r="DD5" s="19" t="s">
        <v>91</v>
      </c>
      <c r="DE5" s="19" t="s">
        <v>92</v>
      </c>
      <c r="DF5" s="19" t="s">
        <v>93</v>
      </c>
      <c r="DG5" s="19" t="s">
        <v>94</v>
      </c>
      <c r="DH5" s="19" t="s">
        <v>84</v>
      </c>
      <c r="DI5" s="19" t="s">
        <v>85</v>
      </c>
      <c r="DJ5" s="19" t="s">
        <v>86</v>
      </c>
      <c r="DK5" s="19" t="s">
        <v>87</v>
      </c>
      <c r="DL5" s="19" t="s">
        <v>88</v>
      </c>
      <c r="DM5" s="19" t="s">
        <v>89</v>
      </c>
      <c r="DN5" s="19" t="s">
        <v>90</v>
      </c>
      <c r="DO5" s="19" t="s">
        <v>91</v>
      </c>
      <c r="DP5" s="19" t="s">
        <v>92</v>
      </c>
      <c r="DQ5" s="19" t="s">
        <v>93</v>
      </c>
      <c r="DR5" s="19" t="s">
        <v>94</v>
      </c>
      <c r="DS5" s="19" t="s">
        <v>84</v>
      </c>
      <c r="DT5" s="19" t="s">
        <v>85</v>
      </c>
      <c r="DU5" s="19" t="s">
        <v>86</v>
      </c>
      <c r="DV5" s="19" t="s">
        <v>87</v>
      </c>
      <c r="DW5" s="19" t="s">
        <v>88</v>
      </c>
      <c r="DX5" s="19" t="s">
        <v>89</v>
      </c>
      <c r="DY5" s="19" t="s">
        <v>90</v>
      </c>
      <c r="DZ5" s="19" t="s">
        <v>91</v>
      </c>
      <c r="EA5" s="19" t="s">
        <v>92</v>
      </c>
      <c r="EB5" s="19" t="s">
        <v>93</v>
      </c>
      <c r="EC5" s="19" t="s">
        <v>94</v>
      </c>
      <c r="ED5" s="19" t="s">
        <v>84</v>
      </c>
      <c r="EE5" s="19" t="s">
        <v>85</v>
      </c>
      <c r="EF5" s="19" t="s">
        <v>86</v>
      </c>
      <c r="EG5" s="19" t="s">
        <v>87</v>
      </c>
      <c r="EH5" s="19" t="s">
        <v>88</v>
      </c>
      <c r="EI5" s="19" t="s">
        <v>89</v>
      </c>
      <c r="EJ5" s="19" t="s">
        <v>90</v>
      </c>
      <c r="EK5" s="19" t="s">
        <v>91</v>
      </c>
      <c r="EL5" s="19" t="s">
        <v>92</v>
      </c>
      <c r="EM5" s="19" t="s">
        <v>93</v>
      </c>
      <c r="EN5" s="19" t="s">
        <v>94</v>
      </c>
    </row>
    <row r="6" spans="1:144" s="23" customFormat="1" x14ac:dyDescent="0.15">
      <c r="A6" s="15" t="s">
        <v>95</v>
      </c>
      <c r="B6" s="20">
        <f>B7</f>
        <v>2021</v>
      </c>
      <c r="C6" s="20">
        <f t="shared" ref="C6:W6" si="3">C7</f>
        <v>444626</v>
      </c>
      <c r="D6" s="20">
        <f t="shared" si="3"/>
        <v>47</v>
      </c>
      <c r="E6" s="20">
        <f t="shared" si="3"/>
        <v>1</v>
      </c>
      <c r="F6" s="20">
        <f t="shared" si="3"/>
        <v>0</v>
      </c>
      <c r="G6" s="20">
        <f t="shared" si="3"/>
        <v>0</v>
      </c>
      <c r="H6" s="20" t="str">
        <f t="shared" si="3"/>
        <v>大分県　玖珠町</v>
      </c>
      <c r="I6" s="20" t="str">
        <f t="shared" si="3"/>
        <v>法非適用</v>
      </c>
      <c r="J6" s="20" t="str">
        <f t="shared" si="3"/>
        <v>水道事業</v>
      </c>
      <c r="K6" s="20" t="str">
        <f t="shared" si="3"/>
        <v>簡易水道事業</v>
      </c>
      <c r="L6" s="20" t="str">
        <f t="shared" si="3"/>
        <v>D4</v>
      </c>
      <c r="M6" s="20" t="str">
        <f t="shared" si="3"/>
        <v>非設置</v>
      </c>
      <c r="N6" s="21" t="str">
        <f t="shared" si="3"/>
        <v>-</v>
      </c>
      <c r="O6" s="21" t="str">
        <f t="shared" si="3"/>
        <v>該当数値なし</v>
      </c>
      <c r="P6" s="21">
        <f t="shared" si="3"/>
        <v>1.63</v>
      </c>
      <c r="Q6" s="21">
        <f t="shared" si="3"/>
        <v>4070</v>
      </c>
      <c r="R6" s="21">
        <f t="shared" si="3"/>
        <v>14694</v>
      </c>
      <c r="S6" s="21">
        <f t="shared" si="3"/>
        <v>286.60000000000002</v>
      </c>
      <c r="T6" s="21">
        <f t="shared" si="3"/>
        <v>51.27</v>
      </c>
      <c r="U6" s="21">
        <f t="shared" si="3"/>
        <v>237</v>
      </c>
      <c r="V6" s="21">
        <f t="shared" si="3"/>
        <v>0.19</v>
      </c>
      <c r="W6" s="21">
        <f t="shared" si="3"/>
        <v>1247.3699999999999</v>
      </c>
      <c r="X6" s="22">
        <f>IF(X7="",NA(),X7)</f>
        <v>96.21</v>
      </c>
      <c r="Y6" s="22">
        <f t="shared" ref="Y6:AG6" si="4">IF(Y7="",NA(),Y7)</f>
        <v>97.92</v>
      </c>
      <c r="Z6" s="22">
        <f t="shared" si="4"/>
        <v>97.73</v>
      </c>
      <c r="AA6" s="22">
        <f t="shared" si="4"/>
        <v>96.33</v>
      </c>
      <c r="AB6" s="22">
        <f t="shared" si="4"/>
        <v>96.14</v>
      </c>
      <c r="AC6" s="22">
        <f t="shared" si="4"/>
        <v>74.05</v>
      </c>
      <c r="AD6" s="22">
        <f t="shared" si="4"/>
        <v>73.25</v>
      </c>
      <c r="AE6" s="22">
        <f t="shared" si="4"/>
        <v>75.06</v>
      </c>
      <c r="AF6" s="22">
        <f t="shared" si="4"/>
        <v>73.22</v>
      </c>
      <c r="AG6" s="22">
        <f t="shared" si="4"/>
        <v>69.05</v>
      </c>
      <c r="AH6" s="21" t="str">
        <f>IF(AH7="","",IF(AH7="-","【-】","【"&amp;SUBSTITUTE(TEXT(AH7,"#,##0.00"),"-","△")&amp;"】"))</f>
        <v>【73.42】</v>
      </c>
      <c r="AI6" s="21" t="e">
        <f>IF(AI7="",NA(),AI7)</f>
        <v>#N/A</v>
      </c>
      <c r="AJ6" s="21" t="e">
        <f t="shared" ref="AJ6:AR6" si="5">IF(AJ7="",NA(),AJ7)</f>
        <v>#N/A</v>
      </c>
      <c r="AK6" s="21" t="e">
        <f t="shared" si="5"/>
        <v>#N/A</v>
      </c>
      <c r="AL6" s="21" t="e">
        <f t="shared" si="5"/>
        <v>#N/A</v>
      </c>
      <c r="AM6" s="21" t="e">
        <f t="shared" si="5"/>
        <v>#N/A</v>
      </c>
      <c r="AN6" s="21" t="e">
        <f t="shared" si="5"/>
        <v>#N/A</v>
      </c>
      <c r="AO6" s="21" t="e">
        <f t="shared" si="5"/>
        <v>#N/A</v>
      </c>
      <c r="AP6" s="21" t="e">
        <f t="shared" si="5"/>
        <v>#N/A</v>
      </c>
      <c r="AQ6" s="21" t="e">
        <f t="shared" si="5"/>
        <v>#N/A</v>
      </c>
      <c r="AR6" s="21" t="e">
        <f t="shared" si="5"/>
        <v>#N/A</v>
      </c>
      <c r="AS6" s="21" t="str">
        <f>IF(AS7="","",IF(AS7="-","【-】","【"&amp;SUBSTITUTE(TEXT(AS7,"#,##0.00"),"-","△")&amp;"】"))</f>
        <v/>
      </c>
      <c r="AT6" s="21" t="e">
        <f>IF(AT7="",NA(),AT7)</f>
        <v>#N/A</v>
      </c>
      <c r="AU6" s="21" t="e">
        <f t="shared" ref="AU6:BC6" si="6">IF(AU7="",NA(),AU7)</f>
        <v>#N/A</v>
      </c>
      <c r="AV6" s="21" t="e">
        <f t="shared" si="6"/>
        <v>#N/A</v>
      </c>
      <c r="AW6" s="21" t="e">
        <f t="shared" si="6"/>
        <v>#N/A</v>
      </c>
      <c r="AX6" s="21" t="e">
        <f t="shared" si="6"/>
        <v>#N/A</v>
      </c>
      <c r="AY6" s="21" t="e">
        <f t="shared" si="6"/>
        <v>#N/A</v>
      </c>
      <c r="AZ6" s="21" t="e">
        <f t="shared" si="6"/>
        <v>#N/A</v>
      </c>
      <c r="BA6" s="21" t="e">
        <f t="shared" si="6"/>
        <v>#N/A</v>
      </c>
      <c r="BB6" s="21" t="e">
        <f t="shared" si="6"/>
        <v>#N/A</v>
      </c>
      <c r="BC6" s="21" t="e">
        <f t="shared" si="6"/>
        <v>#N/A</v>
      </c>
      <c r="BD6" s="21" t="str">
        <f>IF(BD7="","",IF(BD7="-","【-】","【"&amp;SUBSTITUTE(TEXT(BD7,"#,##0.00"),"-","△")&amp;"】"))</f>
        <v/>
      </c>
      <c r="BE6" s="22">
        <f>IF(BE7="",NA(),BE7)</f>
        <v>266.83</v>
      </c>
      <c r="BF6" s="22">
        <f t="shared" ref="BF6:BN6" si="7">IF(BF7="",NA(),BF7)</f>
        <v>119.15</v>
      </c>
      <c r="BG6" s="22">
        <f t="shared" si="7"/>
        <v>36.9</v>
      </c>
      <c r="BH6" s="22">
        <f t="shared" si="7"/>
        <v>14.34</v>
      </c>
      <c r="BI6" s="21">
        <f t="shared" si="7"/>
        <v>0</v>
      </c>
      <c r="BJ6" s="22">
        <f t="shared" si="7"/>
        <v>1302.33</v>
      </c>
      <c r="BK6" s="22">
        <f t="shared" si="7"/>
        <v>1274.21</v>
      </c>
      <c r="BL6" s="22">
        <f t="shared" si="7"/>
        <v>1183.92</v>
      </c>
      <c r="BM6" s="22">
        <f t="shared" si="7"/>
        <v>1128.72</v>
      </c>
      <c r="BN6" s="22">
        <f t="shared" si="7"/>
        <v>1125.25</v>
      </c>
      <c r="BO6" s="21" t="str">
        <f>IF(BO7="","",IF(BO7="-","【-】","【"&amp;SUBSTITUTE(TEXT(BO7,"#,##0.00"),"-","△")&amp;"】"))</f>
        <v>【940.88】</v>
      </c>
      <c r="BP6" s="22">
        <f>IF(BP7="",NA(),BP7)</f>
        <v>6.52</v>
      </c>
      <c r="BQ6" s="22">
        <f t="shared" ref="BQ6:BY6" si="8">IF(BQ7="",NA(),BQ7)</f>
        <v>10.26</v>
      </c>
      <c r="BR6" s="22">
        <f t="shared" si="8"/>
        <v>20.86</v>
      </c>
      <c r="BS6" s="22">
        <f t="shared" si="8"/>
        <v>27.4</v>
      </c>
      <c r="BT6" s="22">
        <f t="shared" si="8"/>
        <v>25.75</v>
      </c>
      <c r="BU6" s="22">
        <f t="shared" si="8"/>
        <v>40.89</v>
      </c>
      <c r="BV6" s="22">
        <f t="shared" si="8"/>
        <v>41.25</v>
      </c>
      <c r="BW6" s="22">
        <f t="shared" si="8"/>
        <v>42.5</v>
      </c>
      <c r="BX6" s="22">
        <f t="shared" si="8"/>
        <v>41.84</v>
      </c>
      <c r="BY6" s="22">
        <f t="shared" si="8"/>
        <v>41.44</v>
      </c>
      <c r="BZ6" s="21" t="str">
        <f>IF(BZ7="","",IF(BZ7="-","【-】","【"&amp;SUBSTITUTE(TEXT(BZ7,"#,##0.00"),"-","△")&amp;"】"))</f>
        <v>【54.59】</v>
      </c>
      <c r="CA6" s="22">
        <f>IF(CA7="",NA(),CA7)</f>
        <v>1334.39</v>
      </c>
      <c r="CB6" s="22">
        <f t="shared" ref="CB6:CJ6" si="9">IF(CB7="",NA(),CB7)</f>
        <v>1206.6300000000001</v>
      </c>
      <c r="CC6" s="22">
        <f t="shared" si="9"/>
        <v>784.77</v>
      </c>
      <c r="CD6" s="22">
        <f t="shared" si="9"/>
        <v>810.86</v>
      </c>
      <c r="CE6" s="22">
        <f t="shared" si="9"/>
        <v>888.3</v>
      </c>
      <c r="CF6" s="22">
        <f t="shared" si="9"/>
        <v>383.2</v>
      </c>
      <c r="CG6" s="22">
        <f t="shared" si="9"/>
        <v>383.25</v>
      </c>
      <c r="CH6" s="22">
        <f t="shared" si="9"/>
        <v>377.72</v>
      </c>
      <c r="CI6" s="22">
        <f t="shared" si="9"/>
        <v>390.47</v>
      </c>
      <c r="CJ6" s="22">
        <f t="shared" si="9"/>
        <v>403.61</v>
      </c>
      <c r="CK6" s="21" t="str">
        <f>IF(CK7="","",IF(CK7="-","【-】","【"&amp;SUBSTITUTE(TEXT(CK7,"#,##0.00"),"-","△")&amp;"】"))</f>
        <v>【301.20】</v>
      </c>
      <c r="CL6" s="22">
        <f>IF(CL7="",NA(),CL7)</f>
        <v>10.67</v>
      </c>
      <c r="CM6" s="22">
        <f t="shared" ref="CM6:CU6" si="10">IF(CM7="",NA(),CM7)</f>
        <v>11.72</v>
      </c>
      <c r="CN6" s="22">
        <f t="shared" si="10"/>
        <v>35.89</v>
      </c>
      <c r="CO6" s="22">
        <f t="shared" si="10"/>
        <v>35.81</v>
      </c>
      <c r="CP6" s="22">
        <f t="shared" si="10"/>
        <v>33.6</v>
      </c>
      <c r="CQ6" s="22">
        <f t="shared" si="10"/>
        <v>47.95</v>
      </c>
      <c r="CR6" s="22">
        <f t="shared" si="10"/>
        <v>48.26</v>
      </c>
      <c r="CS6" s="22">
        <f t="shared" si="10"/>
        <v>48.01</v>
      </c>
      <c r="CT6" s="22">
        <f t="shared" si="10"/>
        <v>49.08</v>
      </c>
      <c r="CU6" s="22">
        <f t="shared" si="10"/>
        <v>51.46</v>
      </c>
      <c r="CV6" s="21" t="str">
        <f>IF(CV7="","",IF(CV7="-","【-】","【"&amp;SUBSTITUTE(TEXT(CV7,"#,##0.00"),"-","△")&amp;"】"))</f>
        <v>【56.42】</v>
      </c>
      <c r="CW6" s="22">
        <f>IF(CW7="",NA(),CW7)</f>
        <v>100</v>
      </c>
      <c r="CX6" s="22">
        <f t="shared" ref="CX6:DF6" si="11">IF(CX7="",NA(),CX7)</f>
        <v>83.4</v>
      </c>
      <c r="CY6" s="22">
        <f t="shared" si="11"/>
        <v>82.1</v>
      </c>
      <c r="CZ6" s="22">
        <f t="shared" si="11"/>
        <v>80.3</v>
      </c>
      <c r="DA6" s="22">
        <f t="shared" si="11"/>
        <v>78</v>
      </c>
      <c r="DB6" s="22">
        <f t="shared" si="11"/>
        <v>74.900000000000006</v>
      </c>
      <c r="DC6" s="22">
        <f t="shared" si="11"/>
        <v>72.72</v>
      </c>
      <c r="DD6" s="22">
        <f t="shared" si="11"/>
        <v>72.75</v>
      </c>
      <c r="DE6" s="22">
        <f t="shared" si="11"/>
        <v>71.27</v>
      </c>
      <c r="DF6" s="22">
        <f t="shared" si="11"/>
        <v>68.58</v>
      </c>
      <c r="DG6" s="21" t="str">
        <f>IF(DG7="","",IF(DG7="-","【-】","【"&amp;SUBSTITUTE(TEXT(DG7,"#,##0.00"),"-","△")&amp;"】"))</f>
        <v>【71.01】</v>
      </c>
      <c r="DH6" s="21" t="e">
        <f>IF(DH7="",NA(),DH7)</f>
        <v>#N/A</v>
      </c>
      <c r="DI6" s="21" t="e">
        <f t="shared" ref="DI6:DQ6" si="12">IF(DI7="",NA(),DI7)</f>
        <v>#N/A</v>
      </c>
      <c r="DJ6" s="21" t="e">
        <f t="shared" si="12"/>
        <v>#N/A</v>
      </c>
      <c r="DK6" s="21" t="e">
        <f t="shared" si="12"/>
        <v>#N/A</v>
      </c>
      <c r="DL6" s="21" t="e">
        <f t="shared" si="12"/>
        <v>#N/A</v>
      </c>
      <c r="DM6" s="21" t="e">
        <f t="shared" si="12"/>
        <v>#N/A</v>
      </c>
      <c r="DN6" s="21" t="e">
        <f t="shared" si="12"/>
        <v>#N/A</v>
      </c>
      <c r="DO6" s="21" t="e">
        <f t="shared" si="12"/>
        <v>#N/A</v>
      </c>
      <c r="DP6" s="21" t="e">
        <f t="shared" si="12"/>
        <v>#N/A</v>
      </c>
      <c r="DQ6" s="21" t="e">
        <f t="shared" si="12"/>
        <v>#N/A</v>
      </c>
      <c r="DR6" s="21" t="str">
        <f>IF(DR7="","",IF(DR7="-","【-】","【"&amp;SUBSTITUTE(TEXT(DR7,"#,##0.00"),"-","△")&amp;"】"))</f>
        <v/>
      </c>
      <c r="DS6" s="21" t="e">
        <f>IF(DS7="",NA(),DS7)</f>
        <v>#N/A</v>
      </c>
      <c r="DT6" s="21" t="e">
        <f t="shared" ref="DT6:EB6" si="13">IF(DT7="",NA(),DT7)</f>
        <v>#N/A</v>
      </c>
      <c r="DU6" s="21" t="e">
        <f t="shared" si="13"/>
        <v>#N/A</v>
      </c>
      <c r="DV6" s="21" t="e">
        <f t="shared" si="13"/>
        <v>#N/A</v>
      </c>
      <c r="DW6" s="21" t="e">
        <f t="shared" si="13"/>
        <v>#N/A</v>
      </c>
      <c r="DX6" s="21" t="e">
        <f t="shared" si="13"/>
        <v>#N/A</v>
      </c>
      <c r="DY6" s="21" t="e">
        <f t="shared" si="13"/>
        <v>#N/A</v>
      </c>
      <c r="DZ6" s="21" t="e">
        <f t="shared" si="13"/>
        <v>#N/A</v>
      </c>
      <c r="EA6" s="21" t="e">
        <f t="shared" si="13"/>
        <v>#N/A</v>
      </c>
      <c r="EB6" s="21" t="e">
        <f t="shared" si="13"/>
        <v>#N/A</v>
      </c>
      <c r="EC6" s="21" t="str">
        <f>IF(EC7="","",IF(EC7="-","【-】","【"&amp;SUBSTITUTE(TEXT(EC7,"#,##0.00"),"-","△")&amp;"】"))</f>
        <v/>
      </c>
      <c r="ED6" s="21">
        <f>IF(ED7="",NA(),ED7)</f>
        <v>0</v>
      </c>
      <c r="EE6" s="21">
        <f t="shared" ref="EE6:EM6" si="14">IF(EE7="",NA(),EE7)</f>
        <v>0</v>
      </c>
      <c r="EF6" s="21">
        <f t="shared" si="14"/>
        <v>0</v>
      </c>
      <c r="EG6" s="21">
        <f t="shared" si="14"/>
        <v>0</v>
      </c>
      <c r="EH6" s="21">
        <f t="shared" si="14"/>
        <v>0</v>
      </c>
      <c r="EI6" s="22">
        <f t="shared" si="14"/>
        <v>0.56999999999999995</v>
      </c>
      <c r="EJ6" s="22">
        <f t="shared" si="14"/>
        <v>0.62</v>
      </c>
      <c r="EK6" s="22">
        <f t="shared" si="14"/>
        <v>0.39</v>
      </c>
      <c r="EL6" s="22">
        <f t="shared" si="14"/>
        <v>0.61</v>
      </c>
      <c r="EM6" s="22">
        <f t="shared" si="14"/>
        <v>0.4</v>
      </c>
      <c r="EN6" s="21" t="str">
        <f>IF(EN7="","",IF(EN7="-","【-】","【"&amp;SUBSTITUTE(TEXT(EN7,"#,##0.00"),"-","△")&amp;"】"))</f>
        <v>【0.58】</v>
      </c>
    </row>
    <row r="7" spans="1:144" s="23" customFormat="1" x14ac:dyDescent="0.15">
      <c r="A7" s="15"/>
      <c r="B7" s="24">
        <v>2021</v>
      </c>
      <c r="C7" s="24">
        <v>444626</v>
      </c>
      <c r="D7" s="24">
        <v>47</v>
      </c>
      <c r="E7" s="24">
        <v>1</v>
      </c>
      <c r="F7" s="24">
        <v>0</v>
      </c>
      <c r="G7" s="24">
        <v>0</v>
      </c>
      <c r="H7" s="24" t="s">
        <v>96</v>
      </c>
      <c r="I7" s="24" t="s">
        <v>97</v>
      </c>
      <c r="J7" s="24" t="s">
        <v>98</v>
      </c>
      <c r="K7" s="24" t="s">
        <v>99</v>
      </c>
      <c r="L7" s="24" t="s">
        <v>100</v>
      </c>
      <c r="M7" s="24" t="s">
        <v>101</v>
      </c>
      <c r="N7" s="25" t="s">
        <v>102</v>
      </c>
      <c r="O7" s="25" t="s">
        <v>103</v>
      </c>
      <c r="P7" s="25">
        <v>1.63</v>
      </c>
      <c r="Q7" s="25">
        <v>4070</v>
      </c>
      <c r="R7" s="25">
        <v>14694</v>
      </c>
      <c r="S7" s="25">
        <v>286.60000000000002</v>
      </c>
      <c r="T7" s="25">
        <v>51.27</v>
      </c>
      <c r="U7" s="25">
        <v>237</v>
      </c>
      <c r="V7" s="25">
        <v>0.19</v>
      </c>
      <c r="W7" s="25">
        <v>1247.3699999999999</v>
      </c>
      <c r="X7" s="25">
        <v>96.21</v>
      </c>
      <c r="Y7" s="25">
        <v>97.92</v>
      </c>
      <c r="Z7" s="25">
        <v>97.73</v>
      </c>
      <c r="AA7" s="25">
        <v>96.33</v>
      </c>
      <c r="AB7" s="25">
        <v>96.14</v>
      </c>
      <c r="AC7" s="25">
        <v>74.05</v>
      </c>
      <c r="AD7" s="25">
        <v>73.25</v>
      </c>
      <c r="AE7" s="25">
        <v>75.06</v>
      </c>
      <c r="AF7" s="25">
        <v>73.22</v>
      </c>
      <c r="AG7" s="25">
        <v>69.05</v>
      </c>
      <c r="AH7" s="25">
        <v>73.42</v>
      </c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T7" s="25"/>
      <c r="AU7" s="25"/>
      <c r="AV7" s="25"/>
      <c r="AW7" s="25"/>
      <c r="AX7" s="25"/>
      <c r="AY7" s="25"/>
      <c r="AZ7" s="25"/>
      <c r="BA7" s="25"/>
      <c r="BB7" s="25"/>
      <c r="BC7" s="25"/>
      <c r="BD7" s="25"/>
      <c r="BE7" s="25">
        <v>266.83</v>
      </c>
      <c r="BF7" s="25">
        <v>119.15</v>
      </c>
      <c r="BG7" s="25">
        <v>36.9</v>
      </c>
      <c r="BH7" s="25">
        <v>14.34</v>
      </c>
      <c r="BI7" s="25">
        <v>0</v>
      </c>
      <c r="BJ7" s="25">
        <v>1302.33</v>
      </c>
      <c r="BK7" s="25">
        <v>1274.21</v>
      </c>
      <c r="BL7" s="25">
        <v>1183.92</v>
      </c>
      <c r="BM7" s="25">
        <v>1128.72</v>
      </c>
      <c r="BN7" s="25">
        <v>1125.25</v>
      </c>
      <c r="BO7" s="25">
        <v>940.88</v>
      </c>
      <c r="BP7" s="25">
        <v>6.52</v>
      </c>
      <c r="BQ7" s="25">
        <v>10.26</v>
      </c>
      <c r="BR7" s="25">
        <v>20.86</v>
      </c>
      <c r="BS7" s="25">
        <v>27.4</v>
      </c>
      <c r="BT7" s="25">
        <v>25.75</v>
      </c>
      <c r="BU7" s="25">
        <v>40.89</v>
      </c>
      <c r="BV7" s="25">
        <v>41.25</v>
      </c>
      <c r="BW7" s="25">
        <v>42.5</v>
      </c>
      <c r="BX7" s="25">
        <v>41.84</v>
      </c>
      <c r="BY7" s="25">
        <v>41.44</v>
      </c>
      <c r="BZ7" s="25">
        <v>54.59</v>
      </c>
      <c r="CA7" s="25">
        <v>1334.39</v>
      </c>
      <c r="CB7" s="25">
        <v>1206.6300000000001</v>
      </c>
      <c r="CC7" s="25">
        <v>784.77</v>
      </c>
      <c r="CD7" s="25">
        <v>810.86</v>
      </c>
      <c r="CE7" s="25">
        <v>888.3</v>
      </c>
      <c r="CF7" s="25">
        <v>383.2</v>
      </c>
      <c r="CG7" s="25">
        <v>383.25</v>
      </c>
      <c r="CH7" s="25">
        <v>377.72</v>
      </c>
      <c r="CI7" s="25">
        <v>390.47</v>
      </c>
      <c r="CJ7" s="25">
        <v>403.61</v>
      </c>
      <c r="CK7" s="25">
        <v>301.2</v>
      </c>
      <c r="CL7" s="25">
        <v>10.67</v>
      </c>
      <c r="CM7" s="25">
        <v>11.72</v>
      </c>
      <c r="CN7" s="25">
        <v>35.89</v>
      </c>
      <c r="CO7" s="25">
        <v>35.81</v>
      </c>
      <c r="CP7" s="25">
        <v>33.6</v>
      </c>
      <c r="CQ7" s="25">
        <v>47.95</v>
      </c>
      <c r="CR7" s="25">
        <v>48.26</v>
      </c>
      <c r="CS7" s="25">
        <v>48.01</v>
      </c>
      <c r="CT7" s="25">
        <v>49.08</v>
      </c>
      <c r="CU7" s="25">
        <v>51.46</v>
      </c>
      <c r="CV7" s="25">
        <v>56.42</v>
      </c>
      <c r="CW7" s="25">
        <v>100</v>
      </c>
      <c r="CX7" s="25">
        <v>83.4</v>
      </c>
      <c r="CY7" s="25">
        <v>82.1</v>
      </c>
      <c r="CZ7" s="25">
        <v>80.3</v>
      </c>
      <c r="DA7" s="25">
        <v>78</v>
      </c>
      <c r="DB7" s="25">
        <v>74.900000000000006</v>
      </c>
      <c r="DC7" s="25">
        <v>72.72</v>
      </c>
      <c r="DD7" s="25">
        <v>72.75</v>
      </c>
      <c r="DE7" s="25">
        <v>71.27</v>
      </c>
      <c r="DF7" s="25">
        <v>68.58</v>
      </c>
      <c r="DG7" s="25">
        <v>71.010000000000005</v>
      </c>
      <c r="DH7" s="25"/>
      <c r="DI7" s="25"/>
      <c r="DJ7" s="25"/>
      <c r="DK7" s="25"/>
      <c r="DL7" s="25"/>
      <c r="DM7" s="25"/>
      <c r="DN7" s="25"/>
      <c r="DO7" s="25"/>
      <c r="DP7" s="25"/>
      <c r="DQ7" s="25"/>
      <c r="DR7" s="25"/>
      <c r="DS7" s="25"/>
      <c r="DT7" s="25"/>
      <c r="DU7" s="25"/>
      <c r="DV7" s="25"/>
      <c r="DW7" s="25"/>
      <c r="DX7" s="25"/>
      <c r="DY7" s="25"/>
      <c r="DZ7" s="25"/>
      <c r="EA7" s="25"/>
      <c r="EB7" s="25"/>
      <c r="EC7" s="25"/>
      <c r="ED7" s="25">
        <v>0</v>
      </c>
      <c r="EE7" s="25">
        <v>0</v>
      </c>
      <c r="EF7" s="25">
        <v>0</v>
      </c>
      <c r="EG7" s="25">
        <v>0</v>
      </c>
      <c r="EH7" s="25">
        <v>0</v>
      </c>
      <c r="EI7" s="25">
        <v>0.56999999999999995</v>
      </c>
      <c r="EJ7" s="25">
        <v>0.62</v>
      </c>
      <c r="EK7" s="25">
        <v>0.39</v>
      </c>
      <c r="EL7" s="25">
        <v>0.61</v>
      </c>
      <c r="EM7" s="25">
        <v>0.4</v>
      </c>
      <c r="EN7" s="25">
        <v>0.57999999999999996</v>
      </c>
    </row>
    <row r="8" spans="1:144" x14ac:dyDescent="0.15"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</row>
    <row r="9" spans="1:144" x14ac:dyDescent="0.15">
      <c r="A9" s="27"/>
      <c r="B9" s="27" t="s">
        <v>104</v>
      </c>
      <c r="C9" s="27" t="s">
        <v>105</v>
      </c>
      <c r="D9" s="27" t="s">
        <v>106</v>
      </c>
      <c r="E9" s="27" t="s">
        <v>107</v>
      </c>
      <c r="F9" s="27" t="s">
        <v>108</v>
      </c>
      <c r="X9" s="26"/>
      <c r="Y9" s="26"/>
      <c r="Z9" s="26"/>
      <c r="AA9" s="26"/>
      <c r="AB9" s="26"/>
      <c r="AC9" s="26"/>
      <c r="AD9" s="26"/>
      <c r="AE9" s="26"/>
      <c r="AF9" s="26"/>
      <c r="AG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D9" s="26"/>
      <c r="EE9" s="26"/>
      <c r="EF9" s="26"/>
      <c r="EG9" s="26"/>
      <c r="EH9" s="26"/>
      <c r="EI9" s="26"/>
      <c r="EJ9" s="26"/>
      <c r="EK9" s="26"/>
      <c r="EL9" s="26"/>
      <c r="EM9" s="26"/>
    </row>
    <row r="10" spans="1:144" x14ac:dyDescent="0.15">
      <c r="A10" s="27" t="s">
        <v>46</v>
      </c>
      <c r="B10" s="28">
        <f t="shared" ref="B10:C10" si="15">DATEVALUE($B7+12-B11&amp;"/1/"&amp;B12)</f>
        <v>47119</v>
      </c>
      <c r="C10" s="28">
        <f t="shared" si="15"/>
        <v>47484</v>
      </c>
      <c r="D10" s="29">
        <f>DATEVALUE($B7+12-D11&amp;"/1/"&amp;D12)</f>
        <v>47849</v>
      </c>
      <c r="E10" s="29">
        <f>DATEVALUE($B7+12-E11&amp;"/1/"&amp;E12)</f>
        <v>48215</v>
      </c>
      <c r="F10" s="29">
        <f>DATEVALUE($B7+12-F11&amp;"/1/"&amp;F12)</f>
        <v>48582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109</v>
      </c>
    </row>
    <row r="12" spans="1:144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110</v>
      </c>
    </row>
    <row r="13" spans="1:144" x14ac:dyDescent="0.15">
      <c r="B13" t="s">
        <v>111</v>
      </c>
      <c r="C13" t="s">
        <v>111</v>
      </c>
      <c r="D13" t="s">
        <v>112</v>
      </c>
      <c r="E13" t="s">
        <v>112</v>
      </c>
      <c r="F13" t="s">
        <v>113</v>
      </c>
      <c r="G13" t="s">
        <v>114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oitapref</cp:lastModifiedBy>
  <cp:lastPrinted>2023-01-16T02:46:50Z</cp:lastPrinted>
  <dcterms:created xsi:type="dcterms:W3CDTF">2022-12-01T01:11:56Z</dcterms:created>
  <dcterms:modified xsi:type="dcterms:W3CDTF">2023-01-27T00:56:42Z</dcterms:modified>
  <cp:category/>
</cp:coreProperties>
</file>