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4年度\決算統計\02公営企業会計\14_経営比較分析表\02経営比較分析表の分析等について\06HP掲載用\05経営比較分析表\18玖珠町\"/>
    </mc:Choice>
  </mc:AlternateContent>
  <workbookProtection workbookAlgorithmName="SHA-512" workbookHashValue="gl6ytypUkIzDJyEY7nlcWH0B6eWsSYYTd70qsc/V9dGnuk0JblJYSC5UkoaBl9bv6N7vUm+Ok1vZRSeCIPacAw==" workbookSaltValue="N7bJWFZfFQpgnmbwnuB5oA==" workbookSpinCount="100000" lockStructure="1"/>
  <bookViews>
    <workbookView xWindow="-120" yWindow="-120" windowWidth="20730" windowHeight="11160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BB10" i="4"/>
  <c r="AT10" i="4"/>
  <c r="AL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<sst xmlns="http://schemas.openxmlformats.org/spreadsheetml/2006/main" count="233" uniqueCount="118">
  <si>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</si>
  <si>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</si>
  <si>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</si>
  <si>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</si>
  <si>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</si>
  <si>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</si>
  <si>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</si>
  <si>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</si>
  <si>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</si>
  <si>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</si>
  <si>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</si>
  <si>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</si>
  <si>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</si>
  <si>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</si>
  <si>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</si>
  <si>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</si>
  <si>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</si>
  <si>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</si>
  <si>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</si>
  <si>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</si>
  <si>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</si>
  <si>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</si>
  <si>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</si>
  <si>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</si>
  <si>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</si>
  <si>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</si>
  <si>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</si>
  <si>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</si>
  <si>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</si>
  <si>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</si>
  <si>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</si>
  <si>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</si>
  <si>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</si>
  <si>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</si>
  <si>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</si>
  <si>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</si>
  <si>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</si>
  <si>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</si>
  <si>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</si>
  <si>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</si>
  <si>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</si>
  <si>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</si>
  <si>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</si>
  <si>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</si>
  <si>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</si>
  <si>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</si>
  <si>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</si>
  <si>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</si>
  <si>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</si>
  <si>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</si>
  <si>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</si>
  <si>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</si>
  <si>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</si>
  <si>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</si>
  <si>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</si>
  <si>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</si>
  <si>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</si>
  <si>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</si>
  <si>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</si>
  <si>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</si>
  <si>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</si>
  <si>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</si>
  <si>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</si>
  <si>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</si>
  <si>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</si>
  <si>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</si>
  <si>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</si>
  <si>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</si>
  <si>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</si>
  <si>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</si>
  <si>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</si>
  <si>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</si>
  <si>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</si>
  <si>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</si>
  <si>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</si>
  <si>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</si>
  <si>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</si>
  <si>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</si>
  <si>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</si>
  <si>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</si>
  <si>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</si>
  <si>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</si>
  <si>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</si>
  <si>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</si>
  <si>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</si>
  <si>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</si>
  <si>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</si>
  <si>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</si>
  <si>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</si>
  <si>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</si>
  <si>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</si>
  <si>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</si>
  <si>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</si>
  <si>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</si>
  <si>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</si>
  <si>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</si>
  <si>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</si>
  <si>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</si>
  <si>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</si>
  <si>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</si>
  <si>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</si>
  <si>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</si>
  <si>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</si>
  <si>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</si>
  <si>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</si>
  <si>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</si>
  <si>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</si>
  <si>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</si>
  <si>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</si>
  <si>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</si>
  <si>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</si>
  <si>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</si>
  <si>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</si>
  <si>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</si>
  <si>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</si>
  <si>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管路更新率は、現在0.00％です。計画的な管路更新を行います。</t>
  </si>
  <si>
    <t>令和3年度に町内に3つある簡易水道のうち1つを給水施設に移行しました。今後も給水人口が100人未満の簡易水道については、給水施設への移行を実施します。綾垣簡易水道については、令和2年度に経営戦略を策定しました。令和5年度までに公営企業会計の適用を行う予定です。</t>
    <phoneticPr fontId="4"/>
  </si>
  <si>
    <t>平成29年4月に簡易水道事業における営業収益97％を占める北山田簡易水道を上水道と統合しました。
令和3年度においては、綾垣簡易水道の営業収益の減により、料金回収率が若干悪化しました。給水原価は、年間総有収水量の減により、888.3円と前年度より若干悪化しました。しかし全国平均と比較すると依然、低水準のままであり、今後も給水人口の大きな増加は見込まれないことから、財源不足分は一般会計から繰入を行わざるをえない状況です。</t>
    <rPh sb="72" eb="73">
      <t>ゲン</t>
    </rPh>
    <rPh sb="85" eb="87">
      <t>アッカ</t>
    </rPh>
    <rPh sb="98" eb="100">
      <t>ネンカン</t>
    </rPh>
    <rPh sb="100" eb="101">
      <t>ソウ</t>
    </rPh>
    <rPh sb="101" eb="103">
      <t>ユウシュウ</t>
    </rPh>
    <rPh sb="103" eb="105">
      <t>スイリョウ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</si>
</sst>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ACE-8755-7B78AB1D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D-4ACE-8755-7B78AB1D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96.21</c:v>
                </c:pt>
                <c:pt idx="1">
                  <c:v>97.92</c:v>
                </c:pt>
                <c:pt idx="2">
                  <c:v>97.73</c:v>
                </c:pt>
                <c:pt idx="3">
                  <c:v>96.33</c:v>
                </c:pt>
                <c:pt idx="4">
                  <c:v>96.14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F2A-B56B-3411FCE5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9-4F2A-B56B-3411FCE5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C-4D44-B9E8-F1B286DD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C-4D44-B9E8-F1B286DD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4389-89E2-D169DC43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D-4389-89E2-D169DC43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4-40BA-9907-6655B605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4-40BA-9907-6655B605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0-4DF0-B3FD-2EB8FFCE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0-4DF0-B3FD-2EB8FFCE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266.83</c:v>
                </c:pt>
                <c:pt idx="1">
                  <c:v>119.15</c:v>
                </c:pt>
                <c:pt idx="2">
                  <c:v>36.9</c:v>
                </c:pt>
                <c:pt idx="3">
                  <c:v>14.34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E-47DE-9194-DCBF0CF1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E-47DE-9194-DCBF0CF1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6.52</c:v>
                </c:pt>
                <c:pt idx="1">
                  <c:v>10.26</c:v>
                </c:pt>
                <c:pt idx="2">
                  <c:v>20.86</c:v>
                </c:pt>
                <c:pt idx="3">
                  <c:v>27.4</c:v>
                </c:pt>
                <c:pt idx="4">
                  <c:v>25.75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F-4DD5-86A8-151DA89A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F-4DD5-86A8-151DA89A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1334.39</c:v>
                </c:pt>
                <c:pt idx="1">
                  <c:v>1206.6300000000001</c:v>
                </c:pt>
                <c:pt idx="2">
                  <c:v>784.77</c:v>
                </c:pt>
                <c:pt idx="3">
                  <c:v>810.86</c:v>
                </c:pt>
                <c:pt idx="4">
                  <c:v>888.3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4-421C-AFF1-92962720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4-421C-AFF1-92962720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10.67</c:v>
                </c:pt>
                <c:pt idx="1">
                  <c:v>11.72</c:v>
                </c:pt>
                <c:pt idx="2">
                  <c:v>35.89</c:v>
                </c:pt>
                <c:pt idx="3">
                  <c:v>35.81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C-4F8B-9267-F67AF270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C-4F8B-9267-F67AF270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83.4</c:v>
                </c:pt>
                <c:pt idx="2">
                  <c:v>82.1</c:v>
                </c:pt>
                <c:pt idx="3">
                  <c:v>80.3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1-4EA8-BA41-B6C1C00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1-4EA8-BA41-B6C1C00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大分県　玖珠町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14694</v>
      </c>
      <c r="AM8" s="37"/>
      <c r="AN8" s="37"/>
      <c r="AO8" s="37"/>
      <c r="AP8" s="37"/>
      <c r="AQ8" s="37"/>
      <c r="AR8" s="37"/>
      <c r="AS8" s="37"/>
      <c r="AT8" s="38">
        <f>データ!$S$6</f>
        <v>286.60000000000002</v>
      </c>
      <c r="AU8" s="38"/>
      <c r="AV8" s="38"/>
      <c r="AW8" s="38"/>
      <c r="AX8" s="38"/>
      <c r="AY8" s="38"/>
      <c r="AZ8" s="38"/>
      <c r="BA8" s="38"/>
      <c r="BB8" s="38">
        <f>データ!$T$6</f>
        <v>51.27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1.63</v>
      </c>
      <c r="Q10" s="38"/>
      <c r="R10" s="38"/>
      <c r="S10" s="38"/>
      <c r="T10" s="38"/>
      <c r="U10" s="38"/>
      <c r="V10" s="38"/>
      <c r="W10" s="37">
        <f>データ!$Q$6</f>
        <v>4070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237</v>
      </c>
      <c r="AM10" s="37"/>
      <c r="AN10" s="37"/>
      <c r="AO10" s="37"/>
      <c r="AP10" s="37"/>
      <c r="AQ10" s="37"/>
      <c r="AR10" s="37"/>
      <c r="AS10" s="37"/>
      <c r="AT10" s="38">
        <f>データ!$V$6</f>
        <v>0.19</v>
      </c>
      <c r="AU10" s="38"/>
      <c r="AV10" s="38"/>
      <c r="AW10" s="38"/>
      <c r="AX10" s="38"/>
      <c r="AY10" s="38"/>
      <c r="AZ10" s="38"/>
      <c r="BA10" s="38"/>
      <c r="BB10" s="38">
        <f>データ!$W$6</f>
        <v>1247.3699999999999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117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42</v>
      </c>
      <c r="O85" s="13" t="str">
        <f>データ!EN6</f>
        <v>【0.58】</v>
      </c>
    </row>
  </sheetData>
  <sheetProtection algorithmName="SHA-512" hashValue="Dt/AaZ+KFVr2SomwG7AVe3rgveN3lm3gZxS/htvErZSmqyft23F6ceOfOu99AORDMK0qeeE+0N1sbP7hkjXdww==" saltValue="lktKjw+uI624O9tkzZiLL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2021</v>
      </c>
      <c r="C6" s="20">
        <f t="shared" ref="C6:W6" si="3">C7</f>
        <v>444626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大分県　玖珠町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1.63</v>
      </c>
      <c r="Q6" s="21">
        <f t="shared" si="3"/>
        <v>4070</v>
      </c>
      <c r="R6" s="21">
        <f t="shared" si="3"/>
        <v>14694</v>
      </c>
      <c r="S6" s="21">
        <f t="shared" si="3"/>
        <v>286.60000000000002</v>
      </c>
      <c r="T6" s="21">
        <f t="shared" si="3"/>
        <v>51.27</v>
      </c>
      <c r="U6" s="21">
        <f t="shared" si="3"/>
        <v>237</v>
      </c>
      <c r="V6" s="21">
        <f t="shared" si="3"/>
        <v>0.19</v>
      </c>
      <c r="W6" s="21">
        <f t="shared" si="3"/>
        <v>1247.3699999999999</v>
      </c>
      <c r="X6" s="22">
        <f>IF(X7="",NA(),X7)</f>
        <v>96.21</v>
      </c>
      <c r="Y6" s="22">
        <f t="shared" ref="Y6:AG6" si="4">IF(Y7="",NA(),Y7)</f>
        <v>97.92</v>
      </c>
      <c r="Z6" s="22">
        <f t="shared" si="4"/>
        <v>97.73</v>
      </c>
      <c r="AA6" s="22">
        <f t="shared" si="4"/>
        <v>96.33</v>
      </c>
      <c r="AB6" s="22">
        <f t="shared" si="4"/>
        <v>96.14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266.83</v>
      </c>
      <c r="BF6" s="22">
        <f t="shared" ref="BF6:BN6" si="7">IF(BF7="",NA(),BF7)</f>
        <v>119.15</v>
      </c>
      <c r="BG6" s="22">
        <f t="shared" si="7"/>
        <v>36.9</v>
      </c>
      <c r="BH6" s="22">
        <f t="shared" si="7"/>
        <v>14.34</v>
      </c>
      <c r="BI6" s="21">
        <f t="shared" si="7"/>
        <v>0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6.52</v>
      </c>
      <c r="BQ6" s="22">
        <f t="shared" ref="BQ6:BY6" si="8">IF(BQ7="",NA(),BQ7)</f>
        <v>10.26</v>
      </c>
      <c r="BR6" s="22">
        <f t="shared" si="8"/>
        <v>20.86</v>
      </c>
      <c r="BS6" s="22">
        <f t="shared" si="8"/>
        <v>27.4</v>
      </c>
      <c r="BT6" s="22">
        <f t="shared" si="8"/>
        <v>25.75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1334.39</v>
      </c>
      <c r="CB6" s="22">
        <f t="shared" ref="CB6:CJ6" si="9">IF(CB7="",NA(),CB7)</f>
        <v>1206.6300000000001</v>
      </c>
      <c r="CC6" s="22">
        <f t="shared" si="9"/>
        <v>784.77</v>
      </c>
      <c r="CD6" s="22">
        <f t="shared" si="9"/>
        <v>810.86</v>
      </c>
      <c r="CE6" s="22">
        <f t="shared" si="9"/>
        <v>888.3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10.67</v>
      </c>
      <c r="CM6" s="22">
        <f t="shared" ref="CM6:CU6" si="10">IF(CM7="",NA(),CM7)</f>
        <v>11.72</v>
      </c>
      <c r="CN6" s="22">
        <f t="shared" si="10"/>
        <v>35.89</v>
      </c>
      <c r="CO6" s="22">
        <f t="shared" si="10"/>
        <v>35.81</v>
      </c>
      <c r="CP6" s="22">
        <f t="shared" si="10"/>
        <v>33.6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100</v>
      </c>
      <c r="CX6" s="22">
        <f t="shared" ref="CX6:DF6" si="11">IF(CX7="",NA(),CX7)</f>
        <v>83.4</v>
      </c>
      <c r="CY6" s="22">
        <f t="shared" si="11"/>
        <v>82.1</v>
      </c>
      <c r="CZ6" s="22">
        <f t="shared" si="11"/>
        <v>80.3</v>
      </c>
      <c r="DA6" s="22">
        <f t="shared" si="11"/>
        <v>78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444626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1.63</v>
      </c>
      <c r="Q7" s="25">
        <v>4070</v>
      </c>
      <c r="R7" s="25">
        <v>14694</v>
      </c>
      <c r="S7" s="25">
        <v>286.60000000000002</v>
      </c>
      <c r="T7" s="25">
        <v>51.27</v>
      </c>
      <c r="U7" s="25">
        <v>237</v>
      </c>
      <c r="V7" s="25">
        <v>0.19</v>
      </c>
      <c r="W7" s="25">
        <v>1247.3699999999999</v>
      </c>
      <c r="X7" s="25">
        <v>96.21</v>
      </c>
      <c r="Y7" s="25">
        <v>97.92</v>
      </c>
      <c r="Z7" s="25">
        <v>97.73</v>
      </c>
      <c r="AA7" s="25">
        <v>96.33</v>
      </c>
      <c r="AB7" s="25">
        <v>96.14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266.83</v>
      </c>
      <c r="BF7" s="25">
        <v>119.15</v>
      </c>
      <c r="BG7" s="25">
        <v>36.9</v>
      </c>
      <c r="BH7" s="25">
        <v>14.34</v>
      </c>
      <c r="BI7" s="25">
        <v>0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6.52</v>
      </c>
      <c r="BQ7" s="25">
        <v>10.26</v>
      </c>
      <c r="BR7" s="25">
        <v>20.86</v>
      </c>
      <c r="BS7" s="25">
        <v>27.4</v>
      </c>
      <c r="BT7" s="25">
        <v>25.75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1334.39</v>
      </c>
      <c r="CB7" s="25">
        <v>1206.6300000000001</v>
      </c>
      <c r="CC7" s="25">
        <v>784.77</v>
      </c>
      <c r="CD7" s="25">
        <v>810.86</v>
      </c>
      <c r="CE7" s="25">
        <v>888.3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10.67</v>
      </c>
      <c r="CM7" s="25">
        <v>11.72</v>
      </c>
      <c r="CN7" s="25">
        <v>35.89</v>
      </c>
      <c r="CO7" s="25">
        <v>35.81</v>
      </c>
      <c r="CP7" s="25">
        <v>33.6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100</v>
      </c>
      <c r="CX7" s="25">
        <v>83.4</v>
      </c>
      <c r="CY7" s="25">
        <v>82.1</v>
      </c>
      <c r="CZ7" s="25">
        <v>80.3</v>
      </c>
      <c r="DA7" s="25">
        <v>78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cp:lastPrinted>2023-01-16T02:46:50Z</cp:lastPrinted>
  <dcterms:created xsi:type="dcterms:W3CDTF">2022-12-01T01:11:56Z</dcterms:created>
  <dcterms:modified xsi:type="dcterms:W3CDTF">2023-01-27T00:56:42Z</dcterms:modified>
  <cp:category/>
</cp:coreProperties>
</file>