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14国東市\"/>
    </mc:Choice>
  </mc:AlternateContent>
  <workbookProtection workbookAlgorithmName="SHA-512" workbookHashValue="yl0Q+LIAGimg16d6+S9pzQhx6VyDLuGFGtMzB9zQjvgcIk6kZe1KNmfuT4iN9iqbFPdN7AxgW6BEmBnijdHCfQ==" workbookSaltValue="aKX9bbyjXKoo3TP19eeY0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<sst xmlns="http://schemas.openxmlformats.org/spreadsheetml/2006/main" count="236" uniqueCount="119">
  <si>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</si>
  <si>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</si>
  <si>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</si>
  <si>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</si>
  <si>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</si>
  <si>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</si>
  <si>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</si>
  <si>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</si>
  <si>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</si>
  <si>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</si>
  <si>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</si>
  <si>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</si>
  <si>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</si>
  <si>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</si>
  <si>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</si>
  <si>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</si>
  <si>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</si>
  <si>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</si>
  <si>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</si>
  <si>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</si>
  <si>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</si>
  <si>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</si>
  <si>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</si>
  <si>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</si>
  <si>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</si>
  <si>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</si>
  <si>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</si>
  <si>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</si>
  <si>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</si>
  <si>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</si>
  <si>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</si>
  <si>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</si>
  <si>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</si>
  <si>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</si>
  <si>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</si>
  <si>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</si>
  <si>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</si>
  <si>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</si>
  <si>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</si>
  <si>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</si>
  <si>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</si>
  <si>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</si>
  <si>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</si>
  <si>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</si>
  <si>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</si>
  <si>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</si>
  <si>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</si>
  <si>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</si>
  <si>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</si>
  <si>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</si>
  <si>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</si>
  <si>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</si>
  <si>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</si>
  <si>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</si>
  <si>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</si>
  <si>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</si>
  <si>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</si>
  <si>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</si>
  <si>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</si>
  <si>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</si>
  <si>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</si>
  <si>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</si>
  <si>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</si>
  <si>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</si>
  <si>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</si>
  <si>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</si>
  <si>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</si>
  <si>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</si>
  <si>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</si>
  <si>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</si>
  <si>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</si>
  <si>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</si>
  <si>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</si>
  <si>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</si>
  <si>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</si>
  <si>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</si>
  <si>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</si>
  <si>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</si>
  <si>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</si>
  <si>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</si>
  <si>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</si>
  <si>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</si>
  <si>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</si>
  <si>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</si>
  <si>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</si>
  <si>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</si>
  <si>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</si>
  <si>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</si>
  <si>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</si>
  <si>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</si>
  <si>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</si>
  <si>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</si>
  <si>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</si>
  <si>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</si>
  <si>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</si>
  <si>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</si>
  <si>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</si>
  <si>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</si>
  <si>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</si>
  <si>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</si>
  <si>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</si>
  <si>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</si>
  <si>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</si>
  <si>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</si>
  <si>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</si>
  <si>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</si>
  <si>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</si>
  <si>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</si>
  <si>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</si>
  <si>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</si>
  <si>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</si>
  <si>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</si>
  <si>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</si>
  <si>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</si>
  <si>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</si>
  <si>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</si>
  <si>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③『管渠改善率』・・・当該年度に更新した管渠延長の割合を表した指標。平成14年3月31日に供用開始しており、主だった管渠の老朽化はみられないため、更新は行っていません。</t>
    <phoneticPr fontId="4"/>
  </si>
  <si>
    <t>　平成28年度に料金改定を行っていますが、人口減少等の影響により、使用料収入の減少が見込まれます。今後も接続率の向上や計画的な更新、維持管理費の削減、料金改定の検討を行います。</t>
    <phoneticPr fontId="4"/>
  </si>
  <si>
    <t>①『収益的収支比率』・・・使用料収入や一般会計からの繰入金等の総収益で、総費用に地方債償還金を加えた費用をどの程度賄えているかを表す指標。100％を上回っていますが規模が小さいため、今後も維持管理費の削減や使用料収入の確保（接続推進等）が必要です。
④『企業債残高対事業規模比率』・・・使用料収入に対する企業債残高の割合であり、企業債残高の規模を示す指標。
⑤『経費回収率』・・・使用料で回収すべき経費を、どの程度使用料で賄えているかを表した指標。類似団体平均値を下回っており、今後も維持管理費の削減や使用料収入の確保（接続推進等）が必要です。
⑥『汚水処理原価』・・・有収水量1㎥あたりの汚水処理に要した費用であり、汚水資本費・汚水維持管理費の両方を含めた汚水処理に係るコストを表した指標。類似団体平均値を上回っているため、今後も維持管理費の削減や有収水量の増加（接続推進等）が必要です。
⑦『施設利用率』・・・施設・設備が一日に対応可能な処理能力に対する、一日平均処理水量の割合であり、施設の利用状況や適正規模を判断する指標。類似団体平均値を下回っており、今後は接続推進等による流入量の増加、又は適切な施設規模に合わせた更新を行う必要があります。
⑧『水洗化率』・・・現在処理区域内人口のうち、実際に水洗便所を設置して汚水処理している人口の割合を表した指標。人口減少等により微増傾向です。類似団体平均値を下回っているため、今後も継続した接続推進を行う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</si>
</sst>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D2-4592-8D73-A1752EA6E26C}"/>
            </c:ext>
          </c:extLst>
        </c:ser>
        <c:dLbls>
          <c:showLegendKey val="0"/>
          <c:showVal val="0"/>
          <c:showCatName val="0"/>
          <c:showSerName val="0"/>
          <c:showPercent val="0"/>
          <c:showBubbleSize val="0"/>
        </c:dLbls>
        <c:gapWidth val="150"/>
        <c:axId val="194865224"/>
        <c:axId val="19486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A0D2-4592-8D73-A1752EA6E26C}"/>
            </c:ext>
          </c:extLst>
        </c:ser>
        <c:dLbls>
          <c:showLegendKey val="0"/>
          <c:showVal val="0"/>
          <c:showCatName val="0"/>
          <c:showSerName val="0"/>
          <c:showPercent val="0"/>
          <c:showBubbleSize val="0"/>
        </c:dLbls>
        <c:marker val="1"/>
        <c:smooth val="0"/>
        <c:axId val="194865224"/>
        <c:axId val="194861696"/>
      </c:lineChart>
      <c:dateAx>
        <c:axId val="194865224"/>
        <c:scaling>
          <c:orientation val="minMax"/>
        </c:scaling>
        <c:delete val="1"/>
        <c:axPos val="b"/>
        <c:numFmt formatCode="&quot;H&quot;yy" sourceLinked="1"/>
        <c:majorTickMark val="none"/>
        <c:minorTickMark val="none"/>
        <c:tickLblPos val="none"/>
        <c:crossAx val="194861696"/>
        <c:crosses val="autoZero"/>
        <c:auto val="1"/>
        <c:lblOffset val="100"/>
        <c:baseTimeUnit val="years"/>
      </c:dateAx>
      <c:valAx>
        <c:axId val="1948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6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30.94</c:v>
                </c:pt>
                <c:pt idx="1">
                  <c:v>31.49</c:v>
                </c:pt>
                <c:pt idx="2">
                  <c:v>30.94</c:v>
                </c:pt>
                <c:pt idx="3">
                  <c:v>30.94</c:v>
                </c:pt>
                <c:pt idx="4">
                  <c:v>30.39</c:v>
                </c:pt>
              </c:numCache>
            </c:numRef>
          </c:val>
          <c:extLst>
            <c:ext xmlns:c16="http://schemas.microsoft.com/office/drawing/2014/chart" uri="{C3380CC4-5D6E-409C-BE32-E72D297353CC}">
              <c16:uniqueId val="{00000000-56F5-44B4-9A22-42E675CE26B6}"/>
            </c:ext>
          </c:extLst>
        </c:ser>
        <c:dLbls>
          <c:showLegendKey val="0"/>
          <c:showVal val="0"/>
          <c:showCatName val="0"/>
          <c:showSerName val="0"/>
          <c:showPercent val="0"/>
          <c:showBubbleSize val="0"/>
        </c:dLbls>
        <c:gapWidth val="150"/>
        <c:axId val="197095608"/>
        <c:axId val="19709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56F5-44B4-9A22-42E675CE26B6}"/>
            </c:ext>
          </c:extLst>
        </c:ser>
        <c:dLbls>
          <c:showLegendKey val="0"/>
          <c:showVal val="0"/>
          <c:showCatName val="0"/>
          <c:showSerName val="0"/>
          <c:showPercent val="0"/>
          <c:showBubbleSize val="0"/>
        </c:dLbls>
        <c:marker val="1"/>
        <c:smooth val="0"/>
        <c:axId val="197095608"/>
        <c:axId val="197096000"/>
      </c:lineChart>
      <c:dateAx>
        <c:axId val="197095608"/>
        <c:scaling>
          <c:orientation val="minMax"/>
        </c:scaling>
        <c:delete val="1"/>
        <c:axPos val="b"/>
        <c:numFmt formatCode="&quot;H&quot;yy" sourceLinked="1"/>
        <c:majorTickMark val="none"/>
        <c:minorTickMark val="none"/>
        <c:tickLblPos val="none"/>
        <c:crossAx val="197096000"/>
        <c:crosses val="autoZero"/>
        <c:auto val="1"/>
        <c:lblOffset val="100"/>
        <c:baseTimeUnit val="years"/>
      </c:dateAx>
      <c:valAx>
        <c:axId val="1970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9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56.4</c:v>
                </c:pt>
                <c:pt idx="1">
                  <c:v>58.87</c:v>
                </c:pt>
                <c:pt idx="2">
                  <c:v>60.71</c:v>
                </c:pt>
                <c:pt idx="3">
                  <c:v>62.58</c:v>
                </c:pt>
                <c:pt idx="4">
                  <c:v>67.11</c:v>
                </c:pt>
              </c:numCache>
            </c:numRef>
          </c:val>
          <c:extLst>
            <c:ext xmlns:c16="http://schemas.microsoft.com/office/drawing/2014/chart" uri="{C3380CC4-5D6E-409C-BE32-E72D297353CC}">
              <c16:uniqueId val="{00000000-64E2-4F48-B0D4-E6D847D44FCE}"/>
            </c:ext>
          </c:extLst>
        </c:ser>
        <c:dLbls>
          <c:showLegendKey val="0"/>
          <c:showVal val="0"/>
          <c:showCatName val="0"/>
          <c:showSerName val="0"/>
          <c:showPercent val="0"/>
          <c:showBubbleSize val="0"/>
        </c:dLbls>
        <c:gapWidth val="150"/>
        <c:axId val="197097176"/>
        <c:axId val="19709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64E2-4F48-B0D4-E6D847D44FCE}"/>
            </c:ext>
          </c:extLst>
        </c:ser>
        <c:dLbls>
          <c:showLegendKey val="0"/>
          <c:showVal val="0"/>
          <c:showCatName val="0"/>
          <c:showSerName val="0"/>
          <c:showPercent val="0"/>
          <c:showBubbleSize val="0"/>
        </c:dLbls>
        <c:marker val="1"/>
        <c:smooth val="0"/>
        <c:axId val="197097176"/>
        <c:axId val="197091296"/>
      </c:lineChart>
      <c:dateAx>
        <c:axId val="197097176"/>
        <c:scaling>
          <c:orientation val="minMax"/>
        </c:scaling>
        <c:delete val="1"/>
        <c:axPos val="b"/>
        <c:numFmt formatCode="&quot;H&quot;yy" sourceLinked="1"/>
        <c:majorTickMark val="none"/>
        <c:minorTickMark val="none"/>
        <c:tickLblPos val="none"/>
        <c:crossAx val="197091296"/>
        <c:crosses val="autoZero"/>
        <c:auto val="1"/>
        <c:lblOffset val="100"/>
        <c:baseTimeUnit val="years"/>
      </c:dateAx>
      <c:valAx>
        <c:axId val="19709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9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102.88</c:v>
                </c:pt>
                <c:pt idx="1">
                  <c:v>102.16</c:v>
                </c:pt>
                <c:pt idx="2">
                  <c:v>102.22</c:v>
                </c:pt>
                <c:pt idx="3">
                  <c:v>101.17</c:v>
                </c:pt>
                <c:pt idx="4">
                  <c:v>100.93</c:v>
                </c:pt>
              </c:numCache>
            </c:numRef>
          </c:val>
          <c:extLst>
            <c:ext xmlns:c16="http://schemas.microsoft.com/office/drawing/2014/chart" uri="{C3380CC4-5D6E-409C-BE32-E72D297353CC}">
              <c16:uniqueId val="{00000000-8012-4815-A30C-18AC8F17BB8D}"/>
            </c:ext>
          </c:extLst>
        </c:ser>
        <c:dLbls>
          <c:showLegendKey val="0"/>
          <c:showVal val="0"/>
          <c:showCatName val="0"/>
          <c:showSerName val="0"/>
          <c:showPercent val="0"/>
          <c:showBubbleSize val="0"/>
        </c:dLbls>
        <c:gapWidth val="150"/>
        <c:axId val="194860520"/>
        <c:axId val="19486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12-4815-A30C-18AC8F17BB8D}"/>
            </c:ext>
          </c:extLst>
        </c:ser>
        <c:dLbls>
          <c:showLegendKey val="0"/>
          <c:showVal val="0"/>
          <c:showCatName val="0"/>
          <c:showSerName val="0"/>
          <c:showPercent val="0"/>
          <c:showBubbleSize val="0"/>
        </c:dLbls>
        <c:marker val="1"/>
        <c:smooth val="0"/>
        <c:axId val="194860520"/>
        <c:axId val="194862480"/>
      </c:lineChart>
      <c:dateAx>
        <c:axId val="194860520"/>
        <c:scaling>
          <c:orientation val="minMax"/>
        </c:scaling>
        <c:delete val="1"/>
        <c:axPos val="b"/>
        <c:numFmt formatCode="&quot;H&quot;yy" sourceLinked="1"/>
        <c:majorTickMark val="none"/>
        <c:minorTickMark val="none"/>
        <c:tickLblPos val="none"/>
        <c:crossAx val="194862480"/>
        <c:crosses val="autoZero"/>
        <c:auto val="1"/>
        <c:lblOffset val="100"/>
        <c:baseTimeUnit val="years"/>
      </c:dateAx>
      <c:valAx>
        <c:axId val="19486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6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CD-4512-BFC2-8C50BF2A07BD}"/>
            </c:ext>
          </c:extLst>
        </c:ser>
        <c:dLbls>
          <c:showLegendKey val="0"/>
          <c:showVal val="0"/>
          <c:showCatName val="0"/>
          <c:showSerName val="0"/>
          <c:showPercent val="0"/>
          <c:showBubbleSize val="0"/>
        </c:dLbls>
        <c:gapWidth val="150"/>
        <c:axId val="196881920"/>
        <c:axId val="19687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CD-4512-BFC2-8C50BF2A07BD}"/>
            </c:ext>
          </c:extLst>
        </c:ser>
        <c:dLbls>
          <c:showLegendKey val="0"/>
          <c:showVal val="0"/>
          <c:showCatName val="0"/>
          <c:showSerName val="0"/>
          <c:showPercent val="0"/>
          <c:showBubbleSize val="0"/>
        </c:dLbls>
        <c:marker val="1"/>
        <c:smooth val="0"/>
        <c:axId val="196881920"/>
        <c:axId val="196876040"/>
      </c:lineChart>
      <c:dateAx>
        <c:axId val="196881920"/>
        <c:scaling>
          <c:orientation val="minMax"/>
        </c:scaling>
        <c:delete val="1"/>
        <c:axPos val="b"/>
        <c:numFmt formatCode="&quot;H&quot;yy" sourceLinked="1"/>
        <c:majorTickMark val="none"/>
        <c:minorTickMark val="none"/>
        <c:tickLblPos val="none"/>
        <c:crossAx val="196876040"/>
        <c:crosses val="autoZero"/>
        <c:auto val="1"/>
        <c:lblOffset val="100"/>
        <c:baseTimeUnit val="years"/>
      </c:dateAx>
      <c:valAx>
        <c:axId val="19687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0B-475C-8BBD-D139B921CAEE}"/>
            </c:ext>
          </c:extLst>
        </c:ser>
        <c:dLbls>
          <c:showLegendKey val="0"/>
          <c:showVal val="0"/>
          <c:showCatName val="0"/>
          <c:showSerName val="0"/>
          <c:showPercent val="0"/>
          <c:showBubbleSize val="0"/>
        </c:dLbls>
        <c:gapWidth val="150"/>
        <c:axId val="196879568"/>
        <c:axId val="1968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0B-475C-8BBD-D139B921CAEE}"/>
            </c:ext>
          </c:extLst>
        </c:ser>
        <c:dLbls>
          <c:showLegendKey val="0"/>
          <c:showVal val="0"/>
          <c:showCatName val="0"/>
          <c:showSerName val="0"/>
          <c:showPercent val="0"/>
          <c:showBubbleSize val="0"/>
        </c:dLbls>
        <c:marker val="1"/>
        <c:smooth val="0"/>
        <c:axId val="196879568"/>
        <c:axId val="196880352"/>
      </c:lineChart>
      <c:dateAx>
        <c:axId val="196879568"/>
        <c:scaling>
          <c:orientation val="minMax"/>
        </c:scaling>
        <c:delete val="1"/>
        <c:axPos val="b"/>
        <c:numFmt formatCode="&quot;H&quot;yy" sourceLinked="1"/>
        <c:majorTickMark val="none"/>
        <c:minorTickMark val="none"/>
        <c:tickLblPos val="none"/>
        <c:crossAx val="196880352"/>
        <c:crosses val="autoZero"/>
        <c:auto val="1"/>
        <c:lblOffset val="100"/>
        <c:baseTimeUnit val="years"/>
      </c:dateAx>
      <c:valAx>
        <c:axId val="1968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7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44-4A52-A2BF-BB804B1FEC63}"/>
            </c:ext>
          </c:extLst>
        </c:ser>
        <c:dLbls>
          <c:showLegendKey val="0"/>
          <c:showVal val="0"/>
          <c:showCatName val="0"/>
          <c:showSerName val="0"/>
          <c:showPercent val="0"/>
          <c:showBubbleSize val="0"/>
        </c:dLbls>
        <c:gapWidth val="150"/>
        <c:axId val="196879960"/>
        <c:axId val="1968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44-4A52-A2BF-BB804B1FEC63}"/>
            </c:ext>
          </c:extLst>
        </c:ser>
        <c:dLbls>
          <c:showLegendKey val="0"/>
          <c:showVal val="0"/>
          <c:showCatName val="0"/>
          <c:showSerName val="0"/>
          <c:showPercent val="0"/>
          <c:showBubbleSize val="0"/>
        </c:dLbls>
        <c:marker val="1"/>
        <c:smooth val="0"/>
        <c:axId val="196879960"/>
        <c:axId val="196875648"/>
      </c:lineChart>
      <c:dateAx>
        <c:axId val="196879960"/>
        <c:scaling>
          <c:orientation val="minMax"/>
        </c:scaling>
        <c:delete val="1"/>
        <c:axPos val="b"/>
        <c:numFmt formatCode="&quot;H&quot;yy" sourceLinked="1"/>
        <c:majorTickMark val="none"/>
        <c:minorTickMark val="none"/>
        <c:tickLblPos val="none"/>
        <c:crossAx val="196875648"/>
        <c:crosses val="autoZero"/>
        <c:auto val="1"/>
        <c:lblOffset val="100"/>
        <c:baseTimeUnit val="years"/>
      </c:dateAx>
      <c:valAx>
        <c:axId val="1968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7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1B-4744-9DE1-7A070F528EA7}"/>
            </c:ext>
          </c:extLst>
        </c:ser>
        <c:dLbls>
          <c:showLegendKey val="0"/>
          <c:showVal val="0"/>
          <c:showCatName val="0"/>
          <c:showSerName val="0"/>
          <c:showPercent val="0"/>
          <c:showBubbleSize val="0"/>
        </c:dLbls>
        <c:gapWidth val="150"/>
        <c:axId val="196881528"/>
        <c:axId val="19688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1B-4744-9DE1-7A070F528EA7}"/>
            </c:ext>
          </c:extLst>
        </c:ser>
        <c:dLbls>
          <c:showLegendKey val="0"/>
          <c:showVal val="0"/>
          <c:showCatName val="0"/>
          <c:showSerName val="0"/>
          <c:showPercent val="0"/>
          <c:showBubbleSize val="0"/>
        </c:dLbls>
        <c:marker val="1"/>
        <c:smooth val="0"/>
        <c:axId val="196881528"/>
        <c:axId val="196880744"/>
      </c:lineChart>
      <c:dateAx>
        <c:axId val="196881528"/>
        <c:scaling>
          <c:orientation val="minMax"/>
        </c:scaling>
        <c:delete val="1"/>
        <c:axPos val="b"/>
        <c:numFmt formatCode="&quot;H&quot;yy" sourceLinked="1"/>
        <c:majorTickMark val="none"/>
        <c:minorTickMark val="none"/>
        <c:tickLblPos val="none"/>
        <c:crossAx val="196880744"/>
        <c:crosses val="autoZero"/>
        <c:auto val="1"/>
        <c:lblOffset val="100"/>
        <c:baseTimeUnit val="years"/>
      </c:dateAx>
      <c:valAx>
        <c:axId val="19688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88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35.270000000000003</c:v>
                </c:pt>
                <c:pt idx="1">
                  <c:v>1373.67</c:v>
                </c:pt>
                <c:pt idx="2" formatCode="#,##0.00;&quot;△&quot;#,##0.00">
                  <c:v>0</c:v>
                </c:pt>
                <c:pt idx="3" formatCode="#,##0.00;&quot;△&quot;#,##0.00">
                  <c:v>0</c:v>
                </c:pt>
                <c:pt idx="4">
                  <c:v>33.93</c:v>
                </c:pt>
              </c:numCache>
            </c:numRef>
          </c:val>
          <c:extLst>
            <c:ext xmlns:c16="http://schemas.microsoft.com/office/drawing/2014/chart" uri="{C3380CC4-5D6E-409C-BE32-E72D297353CC}">
              <c16:uniqueId val="{00000000-4CDF-42A7-B8EF-DB2EEC282CF2}"/>
            </c:ext>
          </c:extLst>
        </c:ser>
        <c:dLbls>
          <c:showLegendKey val="0"/>
          <c:showVal val="0"/>
          <c:showCatName val="0"/>
          <c:showSerName val="0"/>
          <c:showPercent val="0"/>
          <c:showBubbleSize val="0"/>
        </c:dLbls>
        <c:gapWidth val="150"/>
        <c:axId val="197094824"/>
        <c:axId val="19709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4CDF-42A7-B8EF-DB2EEC282CF2}"/>
            </c:ext>
          </c:extLst>
        </c:ser>
        <c:dLbls>
          <c:showLegendKey val="0"/>
          <c:showVal val="0"/>
          <c:showCatName val="0"/>
          <c:showSerName val="0"/>
          <c:showPercent val="0"/>
          <c:showBubbleSize val="0"/>
        </c:dLbls>
        <c:marker val="1"/>
        <c:smooth val="0"/>
        <c:axId val="197094824"/>
        <c:axId val="197093256"/>
      </c:lineChart>
      <c:dateAx>
        <c:axId val="197094824"/>
        <c:scaling>
          <c:orientation val="minMax"/>
        </c:scaling>
        <c:delete val="1"/>
        <c:axPos val="b"/>
        <c:numFmt formatCode="&quot;H&quot;yy" sourceLinked="1"/>
        <c:majorTickMark val="none"/>
        <c:minorTickMark val="none"/>
        <c:tickLblPos val="none"/>
        <c:crossAx val="197093256"/>
        <c:crosses val="autoZero"/>
        <c:auto val="1"/>
        <c:lblOffset val="100"/>
        <c:baseTimeUnit val="years"/>
      </c:dateAx>
      <c:valAx>
        <c:axId val="19709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9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48.28</c:v>
                </c:pt>
                <c:pt idx="1">
                  <c:v>42.44</c:v>
                </c:pt>
                <c:pt idx="2">
                  <c:v>48.46</c:v>
                </c:pt>
                <c:pt idx="3">
                  <c:v>35.81</c:v>
                </c:pt>
                <c:pt idx="4">
                  <c:v>40.81</c:v>
                </c:pt>
              </c:numCache>
            </c:numRef>
          </c:val>
          <c:extLst>
            <c:ext xmlns:c16="http://schemas.microsoft.com/office/drawing/2014/chart" uri="{C3380CC4-5D6E-409C-BE32-E72D297353CC}">
              <c16:uniqueId val="{00000000-0239-4D4F-8019-7111529505C1}"/>
            </c:ext>
          </c:extLst>
        </c:ser>
        <c:dLbls>
          <c:showLegendKey val="0"/>
          <c:showVal val="0"/>
          <c:showCatName val="0"/>
          <c:showSerName val="0"/>
          <c:showPercent val="0"/>
          <c:showBubbleSize val="0"/>
        </c:dLbls>
        <c:gapWidth val="150"/>
        <c:axId val="197097960"/>
        <c:axId val="19709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0239-4D4F-8019-7111529505C1}"/>
            </c:ext>
          </c:extLst>
        </c:ser>
        <c:dLbls>
          <c:showLegendKey val="0"/>
          <c:showVal val="0"/>
          <c:showCatName val="0"/>
          <c:showSerName val="0"/>
          <c:showPercent val="0"/>
          <c:showBubbleSize val="0"/>
        </c:dLbls>
        <c:marker val="1"/>
        <c:smooth val="0"/>
        <c:axId val="197097960"/>
        <c:axId val="197094432"/>
      </c:lineChart>
      <c:dateAx>
        <c:axId val="197097960"/>
        <c:scaling>
          <c:orientation val="minMax"/>
        </c:scaling>
        <c:delete val="1"/>
        <c:axPos val="b"/>
        <c:numFmt formatCode="&quot;H&quot;yy" sourceLinked="1"/>
        <c:majorTickMark val="none"/>
        <c:minorTickMark val="none"/>
        <c:tickLblPos val="none"/>
        <c:crossAx val="197094432"/>
        <c:crosses val="autoZero"/>
        <c:auto val="1"/>
        <c:lblOffset val="100"/>
        <c:baseTimeUnit val="years"/>
      </c:dateAx>
      <c:valAx>
        <c:axId val="1970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9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336.94</c:v>
                </c:pt>
                <c:pt idx="1">
                  <c:v>383.66</c:v>
                </c:pt>
                <c:pt idx="2">
                  <c:v>340.02</c:v>
                </c:pt>
                <c:pt idx="3">
                  <c:v>468.49</c:v>
                </c:pt>
                <c:pt idx="4">
                  <c:v>409.78</c:v>
                </c:pt>
              </c:numCache>
            </c:numRef>
          </c:val>
          <c:extLst>
            <c:ext xmlns:c16="http://schemas.microsoft.com/office/drawing/2014/chart" uri="{C3380CC4-5D6E-409C-BE32-E72D297353CC}">
              <c16:uniqueId val="{00000000-B40E-434A-828F-3EFC326991C4}"/>
            </c:ext>
          </c:extLst>
        </c:ser>
        <c:dLbls>
          <c:showLegendKey val="0"/>
          <c:showVal val="0"/>
          <c:showCatName val="0"/>
          <c:showSerName val="0"/>
          <c:showPercent val="0"/>
          <c:showBubbleSize val="0"/>
        </c:dLbls>
        <c:gapWidth val="150"/>
        <c:axId val="197092472"/>
        <c:axId val="19709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B40E-434A-828F-3EFC326991C4}"/>
            </c:ext>
          </c:extLst>
        </c:ser>
        <c:dLbls>
          <c:showLegendKey val="0"/>
          <c:showVal val="0"/>
          <c:showCatName val="0"/>
          <c:showSerName val="0"/>
          <c:showPercent val="0"/>
          <c:showBubbleSize val="0"/>
        </c:dLbls>
        <c:marker val="1"/>
        <c:smooth val="0"/>
        <c:axId val="197092472"/>
        <c:axId val="197092864"/>
      </c:lineChart>
      <c:dateAx>
        <c:axId val="197092472"/>
        <c:scaling>
          <c:orientation val="minMax"/>
        </c:scaling>
        <c:delete val="1"/>
        <c:axPos val="b"/>
        <c:numFmt formatCode="&quot;H&quot;yy" sourceLinked="1"/>
        <c:majorTickMark val="none"/>
        <c:minorTickMark val="none"/>
        <c:tickLblPos val="none"/>
        <c:crossAx val="197092864"/>
        <c:crosses val="autoZero"/>
        <c:auto val="1"/>
        <c:lblOffset val="100"/>
        <c:baseTimeUnit val="years"/>
      </c:dateAx>
      <c:valAx>
        <c:axId val="1970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9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国東市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26543</v>
      </c>
      <c r="AM8" s="37"/>
      <c r="AN8" s="37"/>
      <c r="AO8" s="37"/>
      <c r="AP8" s="37"/>
      <c r="AQ8" s="37"/>
      <c r="AR8" s="37"/>
      <c r="AS8" s="37"/>
      <c r="AT8" s="38">
        <f>データ!T6</f>
        <v>318.10000000000002</v>
      </c>
      <c r="AU8" s="38"/>
      <c r="AV8" s="38"/>
      <c r="AW8" s="38"/>
      <c r="AX8" s="38"/>
      <c r="AY8" s="38"/>
      <c r="AZ8" s="38"/>
      <c r="BA8" s="38"/>
      <c r="BB8" s="38">
        <f>データ!U6</f>
        <v>83.44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1.1399999999999999</v>
      </c>
      <c r="Q10" s="38"/>
      <c r="R10" s="38"/>
      <c r="S10" s="38"/>
      <c r="T10" s="38"/>
      <c r="U10" s="38"/>
      <c r="V10" s="38"/>
      <c r="W10" s="38">
        <f>データ!Q6</f>
        <v>79.87</v>
      </c>
      <c r="X10" s="38"/>
      <c r="Y10" s="38"/>
      <c r="Z10" s="38"/>
      <c r="AA10" s="38"/>
      <c r="AB10" s="38"/>
      <c r="AC10" s="38"/>
      <c r="AD10" s="37">
        <f>データ!R6</f>
        <v>3080</v>
      </c>
      <c r="AE10" s="37"/>
      <c r="AF10" s="37"/>
      <c r="AG10" s="37"/>
      <c r="AH10" s="37"/>
      <c r="AI10" s="37"/>
      <c r="AJ10" s="37"/>
      <c r="AK10" s="2"/>
      <c r="AL10" s="37">
        <f>データ!V6</f>
        <v>301</v>
      </c>
      <c r="AM10" s="37"/>
      <c r="AN10" s="37"/>
      <c r="AO10" s="37"/>
      <c r="AP10" s="37"/>
      <c r="AQ10" s="37"/>
      <c r="AR10" s="37"/>
      <c r="AS10" s="37"/>
      <c r="AT10" s="38">
        <f>データ!W6</f>
        <v>0.28000000000000003</v>
      </c>
      <c r="AU10" s="38"/>
      <c r="AV10" s="38"/>
      <c r="AW10" s="38"/>
      <c r="AX10" s="38"/>
      <c r="AY10" s="38"/>
      <c r="AZ10" s="38"/>
      <c r="BA10" s="38"/>
      <c r="BB10" s="38">
        <f>データ!X6</f>
        <v>1075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jZBcv/5AuB8JhkSYvjEL2AcNiQtDbmddddJyFgM41DSvvSQcKfkj4gLddOzEG+BDdnFgoTCY9PZJV3w1PmRuTg==" saltValue="0CYkxd7S9H4zXtOUWsWus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442143</v>
      </c>
      <c r="D6" s="19">
        <f t="shared" si="3"/>
        <v>47</v>
      </c>
      <c r="E6" s="19">
        <f t="shared" si="3"/>
        <v>17</v>
      </c>
      <c r="F6" s="19">
        <f t="shared" si="3"/>
        <v>5</v>
      </c>
      <c r="G6" s="19">
        <f t="shared" si="3"/>
        <v>0</v>
      </c>
      <c r="H6" s="19" t="str">
        <f t="shared" si="3"/>
        <v>大分県　国東市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1.1399999999999999</v>
      </c>
      <c r="Q6" s="20">
        <f t="shared" si="3"/>
        <v>79.87</v>
      </c>
      <c r="R6" s="20">
        <f t="shared" si="3"/>
        <v>3080</v>
      </c>
      <c r="S6" s="20">
        <f t="shared" si="3"/>
        <v>26543</v>
      </c>
      <c r="T6" s="20">
        <f t="shared" si="3"/>
        <v>318.10000000000002</v>
      </c>
      <c r="U6" s="20">
        <f t="shared" si="3"/>
        <v>83.44</v>
      </c>
      <c r="V6" s="20">
        <f t="shared" si="3"/>
        <v>301</v>
      </c>
      <c r="W6" s="20">
        <f t="shared" si="3"/>
        <v>0.28000000000000003</v>
      </c>
      <c r="X6" s="20">
        <f t="shared" si="3"/>
        <v>1075</v>
      </c>
      <c r="Y6" s="21">
        <f>IF(Y7="",NA(),Y7)</f>
        <v>102.88</v>
      </c>
      <c r="Z6" s="21">
        <f t="shared" ref="Z6:AH6" si="4">IF(Z7="",NA(),Z7)</f>
        <v>102.16</v>
      </c>
      <c r="AA6" s="21">
        <f t="shared" si="4"/>
        <v>102.22</v>
      </c>
      <c r="AB6" s="21">
        <f t="shared" si="4"/>
        <v>101.17</v>
      </c>
      <c r="AC6" s="21">
        <f t="shared" si="4"/>
        <v>100.93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35.270000000000003</v>
      </c>
      <c r="BG6" s="21">
        <f t="shared" ref="BG6:BO6" si="7">IF(BG7="",NA(),BG7)</f>
        <v>1373.67</v>
      </c>
      <c r="BH6" s="20">
        <f t="shared" si="7"/>
        <v>0</v>
      </c>
      <c r="BI6" s="20">
        <f t="shared" si="7"/>
        <v>0</v>
      </c>
      <c r="BJ6" s="21">
        <f t="shared" si="7"/>
        <v>33.93</v>
      </c>
      <c r="BK6" s="21">
        <f t="shared" si="7"/>
        <v>855.8</v>
      </c>
      <c r="BL6" s="21">
        <f t="shared" si="7"/>
        <v>789.46</v>
      </c>
      <c r="BM6" s="21">
        <f t="shared" si="7"/>
        <v>826.83</v>
      </c>
      <c r="BN6" s="21">
        <f t="shared" si="7"/>
        <v>867.83</v>
      </c>
      <c r="BO6" s="21">
        <f t="shared" si="7"/>
        <v>791.76</v>
      </c>
      <c r="BP6" s="20" t="str">
        <f>IF(BP7="","",IF(BP7="-","【-】","【"&amp;SUBSTITUTE(TEXT(BP7,"#,##0.00"),"-","△")&amp;"】"))</f>
        <v>【786.37】</v>
      </c>
      <c r="BQ6" s="21">
        <f>IF(BQ7="",NA(),BQ7)</f>
        <v>48.28</v>
      </c>
      <c r="BR6" s="21">
        <f t="shared" ref="BR6:BZ6" si="8">IF(BR7="",NA(),BR7)</f>
        <v>42.44</v>
      </c>
      <c r="BS6" s="21">
        <f t="shared" si="8"/>
        <v>48.46</v>
      </c>
      <c r="BT6" s="21">
        <f t="shared" si="8"/>
        <v>35.81</v>
      </c>
      <c r="BU6" s="21">
        <f t="shared" si="8"/>
        <v>40.81</v>
      </c>
      <c r="BV6" s="21">
        <f t="shared" si="8"/>
        <v>59.8</v>
      </c>
      <c r="BW6" s="21">
        <f t="shared" si="8"/>
        <v>57.77</v>
      </c>
      <c r="BX6" s="21">
        <f t="shared" si="8"/>
        <v>57.31</v>
      </c>
      <c r="BY6" s="21">
        <f t="shared" si="8"/>
        <v>57.08</v>
      </c>
      <c r="BZ6" s="21">
        <f t="shared" si="8"/>
        <v>56.26</v>
      </c>
      <c r="CA6" s="20" t="str">
        <f>IF(CA7="","",IF(CA7="-","【-】","【"&amp;SUBSTITUTE(TEXT(CA7,"#,##0.00"),"-","△")&amp;"】"))</f>
        <v>【60.65】</v>
      </c>
      <c r="CB6" s="21">
        <f>IF(CB7="",NA(),CB7)</f>
        <v>336.94</v>
      </c>
      <c r="CC6" s="21">
        <f t="shared" ref="CC6:CK6" si="9">IF(CC7="",NA(),CC7)</f>
        <v>383.66</v>
      </c>
      <c r="CD6" s="21">
        <f t="shared" si="9"/>
        <v>340.02</v>
      </c>
      <c r="CE6" s="21">
        <f t="shared" si="9"/>
        <v>468.49</v>
      </c>
      <c r="CF6" s="21">
        <f t="shared" si="9"/>
        <v>409.78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30.94</v>
      </c>
      <c r="CN6" s="21">
        <f t="shared" ref="CN6:CV6" si="10">IF(CN7="",NA(),CN7)</f>
        <v>31.49</v>
      </c>
      <c r="CO6" s="21">
        <f t="shared" si="10"/>
        <v>30.94</v>
      </c>
      <c r="CP6" s="21">
        <f t="shared" si="10"/>
        <v>30.94</v>
      </c>
      <c r="CQ6" s="21">
        <f t="shared" si="10"/>
        <v>30.39</v>
      </c>
      <c r="CR6" s="21">
        <f t="shared" si="10"/>
        <v>51.75</v>
      </c>
      <c r="CS6" s="21">
        <f t="shared" si="10"/>
        <v>50.68</v>
      </c>
      <c r="CT6" s="21">
        <f t="shared" si="10"/>
        <v>50.14</v>
      </c>
      <c r="CU6" s="21">
        <f t="shared" si="10"/>
        <v>54.83</v>
      </c>
      <c r="CV6" s="21">
        <f t="shared" si="10"/>
        <v>66.53</v>
      </c>
      <c r="CW6" s="20" t="str">
        <f>IF(CW7="","",IF(CW7="-","【-】","【"&amp;SUBSTITUTE(TEXT(CW7,"#,##0.00"),"-","△")&amp;"】"))</f>
        <v>【61.14】</v>
      </c>
      <c r="CX6" s="21">
        <f>IF(CX7="",NA(),CX7)</f>
        <v>56.4</v>
      </c>
      <c r="CY6" s="21">
        <f t="shared" ref="CY6:DG6" si="11">IF(CY7="",NA(),CY7)</f>
        <v>58.87</v>
      </c>
      <c r="CZ6" s="21">
        <f t="shared" si="11"/>
        <v>60.71</v>
      </c>
      <c r="DA6" s="21">
        <f t="shared" si="11"/>
        <v>62.58</v>
      </c>
      <c r="DB6" s="21">
        <f t="shared" si="11"/>
        <v>67.11</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442143</v>
      </c>
      <c r="D7" s="23">
        <v>47</v>
      </c>
      <c r="E7" s="23">
        <v>17</v>
      </c>
      <c r="F7" s="23">
        <v>5</v>
      </c>
      <c r="G7" s="23">
        <v>0</v>
      </c>
      <c r="H7" s="23" t="s">
        <v>98</v>
      </c>
      <c r="I7" s="23" t="s">
        <v>99</v>
      </c>
      <c r="J7" s="23" t="s">
        <v>100</v>
      </c>
      <c r="K7" s="23" t="s">
        <v>101</v>
      </c>
      <c r="L7" s="23" t="s">
        <v>102</v>
      </c>
      <c r="M7" s="23" t="s">
        <v>103</v>
      </c>
      <c r="N7" s="24" t="s">
        <v>104</v>
      </c>
      <c r="O7" s="24" t="s">
        <v>105</v>
      </c>
      <c r="P7" s="24">
        <v>1.1399999999999999</v>
      </c>
      <c r="Q7" s="24">
        <v>79.87</v>
      </c>
      <c r="R7" s="24">
        <v>3080</v>
      </c>
      <c r="S7" s="24">
        <v>26543</v>
      </c>
      <c r="T7" s="24">
        <v>318.10000000000002</v>
      </c>
      <c r="U7" s="24">
        <v>83.44</v>
      </c>
      <c r="V7" s="24">
        <v>301</v>
      </c>
      <c r="W7" s="24">
        <v>0.28000000000000003</v>
      </c>
      <c r="X7" s="24">
        <v>1075</v>
      </c>
      <c r="Y7" s="24">
        <v>102.88</v>
      </c>
      <c r="Z7" s="24">
        <v>102.16</v>
      </c>
      <c r="AA7" s="24">
        <v>102.22</v>
      </c>
      <c r="AB7" s="24">
        <v>101.17</v>
      </c>
      <c r="AC7" s="24">
        <v>100.93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35.270000000000003</v>
      </c>
      <c r="BG7" s="24">
        <v>1373.67</v>
      </c>
      <c r="BH7" s="24">
        <v>0</v>
      </c>
      <c r="BI7" s="24">
        <v>0</v>
      </c>
      <c r="BJ7" s="24">
        <v>33.93</v>
      </c>
      <c r="BK7" s="24">
        <v>855.8</v>
      </c>
      <c r="BL7" s="24">
        <v>789.46</v>
      </c>
      <c r="BM7" s="24">
        <v>826.83</v>
      </c>
      <c r="BN7" s="24">
        <v>867.83</v>
      </c>
      <c r="BO7" s="24">
        <v>791.76</v>
      </c>
      <c r="BP7" s="24">
        <v>786.37</v>
      </c>
      <c r="BQ7" s="24">
        <v>48.28</v>
      </c>
      <c r="BR7" s="24">
        <v>42.44</v>
      </c>
      <c r="BS7" s="24">
        <v>48.46</v>
      </c>
      <c r="BT7" s="24">
        <v>35.81</v>
      </c>
      <c r="BU7" s="24">
        <v>40.81</v>
      </c>
      <c r="BV7" s="24">
        <v>59.8</v>
      </c>
      <c r="BW7" s="24">
        <v>57.77</v>
      </c>
      <c r="BX7" s="24">
        <v>57.31</v>
      </c>
      <c r="BY7" s="24">
        <v>57.08</v>
      </c>
      <c r="BZ7" s="24">
        <v>56.26</v>
      </c>
      <c r="CA7" s="24">
        <v>60.65</v>
      </c>
      <c r="CB7" s="24">
        <v>336.94</v>
      </c>
      <c r="CC7" s="24">
        <v>383.66</v>
      </c>
      <c r="CD7" s="24">
        <v>340.02</v>
      </c>
      <c r="CE7" s="24">
        <v>468.49</v>
      </c>
      <c r="CF7" s="24">
        <v>409.78</v>
      </c>
      <c r="CG7" s="24">
        <v>263.76</v>
      </c>
      <c r="CH7" s="24">
        <v>274.35000000000002</v>
      </c>
      <c r="CI7" s="24">
        <v>273.52</v>
      </c>
      <c r="CJ7" s="24">
        <v>274.99</v>
      </c>
      <c r="CK7" s="24">
        <v>282.08999999999997</v>
      </c>
      <c r="CL7" s="24">
        <v>256.97000000000003</v>
      </c>
      <c r="CM7" s="24">
        <v>30.94</v>
      </c>
      <c r="CN7" s="24">
        <v>31.49</v>
      </c>
      <c r="CO7" s="24">
        <v>30.94</v>
      </c>
      <c r="CP7" s="24">
        <v>30.94</v>
      </c>
      <c r="CQ7" s="24">
        <v>30.39</v>
      </c>
      <c r="CR7" s="24">
        <v>51.75</v>
      </c>
      <c r="CS7" s="24">
        <v>50.68</v>
      </c>
      <c r="CT7" s="24">
        <v>50.14</v>
      </c>
      <c r="CU7" s="24">
        <v>54.83</v>
      </c>
      <c r="CV7" s="24">
        <v>66.53</v>
      </c>
      <c r="CW7" s="24">
        <v>61.14</v>
      </c>
      <c r="CX7" s="24">
        <v>56.4</v>
      </c>
      <c r="CY7" s="24">
        <v>58.87</v>
      </c>
      <c r="CZ7" s="24">
        <v>60.71</v>
      </c>
      <c r="DA7" s="24">
        <v>62.58</v>
      </c>
      <c r="DB7" s="24">
        <v>67.11</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2023-01-24T07:39:52Z</cp:lastPrinted>
  <dcterms:created xsi:type="dcterms:W3CDTF">2022-12-01T02:01:29Z</dcterms:created>
  <dcterms:modified xsi:type="dcterms:W3CDTF">2023-01-24T07:39:56Z</dcterms:modified>
  <cp:category/>
</cp:coreProperties>
</file>