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2豊後大野市\"/>
    </mc:Choice>
  </mc:AlternateContent>
  <workbookProtection workbookAlgorithmName="SHA-512" workbookHashValue="QhhhvzPBB3fpiOlmAUx+YWs7lmm/MbXK/4WngH5vZvd7j3YQUYn9lifRr0YOZDcIBBdvLBozoybktK7YwhYmRA==" workbookSaltValue="cJP6+VzeOdGwR0gh/wJf7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<sst xmlns="http://schemas.openxmlformats.org/spreadsheetml/2006/main" count="297" uniqueCount="115">
  <si>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</si>
  <si>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</si>
  <si>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</si>
  <si>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</si>
  <si>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</si>
  <si>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</si>
  <si>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</si>
  <si>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</si>
  <si>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</si>
  <si>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</si>
  <si>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</si>
  <si>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</si>
  <si>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</si>
  <si>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</si>
  <si>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</si>
  <si>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</si>
  <si>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</si>
  <si>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</si>
  <si>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</si>
  <si>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</si>
  <si>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</si>
  <si>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</si>
  <si>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</si>
  <si>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</si>
  <si>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</si>
  <si>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</si>
  <si>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</si>
  <si>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</si>
  <si>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</si>
  <si>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</si>
  <si>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</si>
  <si>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</si>
  <si>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</si>
  <si>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</si>
  <si>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</si>
  <si>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</si>
  <si>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</si>
  <si>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</si>
  <si>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</si>
  <si>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</si>
  <si>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</si>
  <si>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</si>
  <si>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</si>
  <si>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</si>
  <si>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</si>
  <si>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</si>
  <si>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</si>
  <si>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</si>
  <si>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</si>
  <si>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</si>
  <si>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</si>
  <si>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</si>
  <si>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</si>
  <si>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</si>
  <si>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</si>
  <si>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</si>
  <si>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</si>
  <si>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</si>
  <si>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</si>
  <si>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</si>
  <si>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</si>
  <si>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</si>
  <si>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</si>
  <si>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</si>
  <si>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</si>
  <si>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</si>
  <si>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</si>
  <si>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</si>
  <si>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</si>
  <si>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</si>
  <si>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</si>
  <si>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</si>
  <si>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</si>
  <si>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</si>
  <si>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</si>
  <si>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</si>
  <si>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</si>
  <si>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</si>
  <si>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</si>
  <si>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</si>
  <si>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</si>
  <si>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</si>
  <si>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</si>
  <si>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</si>
  <si>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</si>
  <si>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</si>
  <si>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</si>
  <si>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</si>
  <si>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</si>
  <si>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</si>
  <si>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</si>
  <si>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</si>
  <si>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</si>
  <si>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</si>
  <si>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</si>
  <si>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</si>
  <si>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大分県　豊後大野市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</si>
  <si>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</si>
  <si>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</si>
  <si>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</si>
  <si>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</si>
  <si>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</si>
  <si>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</si>
  <si>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</si>
  <si>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</si>
  <si>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</si>
  <si>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</si>
  <si>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</si>
  <si>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</si>
  <si>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</si>
  <si>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</si>
  <si>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</si>
  <si>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①『有形固定資産減価償却率』・・・有形固定資産のうち償却対象資産の減価償却がどの程度進んでいるかを表す指標。平成１６年に整備完了した比較的新しい施設であることから低く抑えられています。</t>
    </r>
    <r>
      <rPr>
        <sz val="11"/>
        <color rgb="FFFF0000"/>
        <rFont val="ＭＳ ゴシック"/>
        <family val="3"/>
        <charset val="128"/>
      </rPr>
      <t xml:space="preserve">
</t>
    </r>
    <r>
      <rPr>
        <sz val="11"/>
        <rFont val="ＭＳ ゴシック"/>
        <family val="3"/>
        <charset val="128"/>
      </rPr>
      <t>②『管路経年化率』・・・法定耐用年数を超えた管路延長の割合を表す指標。平成１６年に整備完了した比較的新しい施設であることから低く抑えられています。</t>
    </r>
    <r>
      <rPr>
        <sz val="11"/>
        <color rgb="FFFF0000"/>
        <rFont val="ＭＳ ゴシック"/>
        <family val="3"/>
        <charset val="128"/>
      </rPr>
      <t xml:space="preserve">
</t>
    </r>
    <r>
      <rPr>
        <sz val="11"/>
        <rFont val="ＭＳ ゴシック"/>
        <family val="3"/>
        <charset val="128"/>
      </rPr>
      <t>③『管渠改善率』・・・当該年度に更新した管路延長の割合を表す指標。供用開始後２２年経過しているが、管渠の更新は行っていない。</t>
    </r>
    <rPh sb="81" eb="82">
      <t>ヒク</t>
    </rPh>
    <rPh sb="83" eb="84">
      <t>オサ</t>
    </rPh>
    <phoneticPr fontId="1"/>
  </si>
  <si>
    <r>
      <t>平成１１年度末に供用開始し、平成１６年に整備完了した施設、令和２年度から地方公営企業法の一部を適用し企業会計化を行った。
比較的新しい施設であることから老朽化に関する指標は全国、類似団体平均を大きく下回り良好であり、</t>
    </r>
    <r>
      <rPr>
        <sz val="11"/>
        <rFont val="ＭＳ ゴシック"/>
        <family val="3"/>
        <charset val="128"/>
      </rPr>
      <t>経営についても、ほぼ全国、類似団体平均の運営ができている。
しかし、区域内人口の減少が進んでいることから、今後も引き続き未接続世帯への普及促進に努め、水洗化人口の増、有収率の向上を目指すと共に効率的な経営に努める必要があります。</t>
    </r>
    <rPh sb="0" eb="2">
      <t>ヘイセイ</t>
    </rPh>
    <rPh sb="4" eb="6">
      <t>ネンド</t>
    </rPh>
    <rPh sb="6" eb="7">
      <t>マツ</t>
    </rPh>
    <rPh sb="8" eb="10">
      <t>キョウヨウ</t>
    </rPh>
    <rPh sb="10" eb="12">
      <t>カイシ</t>
    </rPh>
    <rPh sb="29" eb="31">
      <t>レイワ</t>
    </rPh>
    <rPh sb="32" eb="34">
      <t>ネンド</t>
    </rPh>
    <rPh sb="36" eb="38">
      <t>チホウ</t>
    </rPh>
    <rPh sb="38" eb="40">
      <t>コウエイ</t>
    </rPh>
    <rPh sb="40" eb="42">
      <t>キギョウ</t>
    </rPh>
    <rPh sb="42" eb="43">
      <t>ホウ</t>
    </rPh>
    <rPh sb="44" eb="46">
      <t>イチブ</t>
    </rPh>
    <rPh sb="47" eb="49">
      <t>テキヨウ</t>
    </rPh>
    <rPh sb="50" eb="52">
      <t>キギョウ</t>
    </rPh>
    <rPh sb="52" eb="54">
      <t>カイケイ</t>
    </rPh>
    <rPh sb="54" eb="55">
      <t>カ</t>
    </rPh>
    <rPh sb="56" eb="57">
      <t>オコナ</t>
    </rPh>
    <rPh sb="61" eb="64">
      <t>ヒカクテキ</t>
    </rPh>
    <rPh sb="64" eb="65">
      <t>アタラ</t>
    </rPh>
    <rPh sb="67" eb="69">
      <t>シセツ</t>
    </rPh>
    <rPh sb="76" eb="78">
      <t>ロウキュウ</t>
    </rPh>
    <rPh sb="78" eb="79">
      <t>カ</t>
    </rPh>
    <rPh sb="80" eb="81">
      <t>カン</t>
    </rPh>
    <rPh sb="83" eb="85">
      <t>シヒョウ</t>
    </rPh>
    <rPh sb="86" eb="88">
      <t>ゼンコク</t>
    </rPh>
    <rPh sb="89" eb="91">
      <t>ルイジ</t>
    </rPh>
    <rPh sb="91" eb="93">
      <t>ダンタイ</t>
    </rPh>
    <rPh sb="93" eb="95">
      <t>ヘイキン</t>
    </rPh>
    <rPh sb="96" eb="97">
      <t>オオ</t>
    </rPh>
    <rPh sb="99" eb="101">
      <t>シタマワ</t>
    </rPh>
    <rPh sb="102" eb="104">
      <t>リョウコウ</t>
    </rPh>
    <rPh sb="108" eb="110">
      <t>ケイエイ</t>
    </rPh>
    <rPh sb="118" eb="120">
      <t>ゼンコク</t>
    </rPh>
    <rPh sb="121" eb="123">
      <t>ルイジ</t>
    </rPh>
    <rPh sb="123" eb="125">
      <t>ダンタイ</t>
    </rPh>
    <rPh sb="125" eb="127">
      <t>ヘイキン</t>
    </rPh>
    <rPh sb="128" eb="130">
      <t>ウンエイ</t>
    </rPh>
    <rPh sb="142" eb="145">
      <t>クイキナイ</t>
    </rPh>
    <rPh sb="145" eb="147">
      <t>ジンコウ</t>
    </rPh>
    <rPh sb="148" eb="150">
      <t>ゲンショウ</t>
    </rPh>
    <rPh sb="151" eb="152">
      <t>スス</t>
    </rPh>
    <rPh sb="189" eb="190">
      <t>ゾウ</t>
    </rPh>
    <rPh sb="193" eb="194">
      <t>リツ</t>
    </rPh>
    <rPh sb="195" eb="197">
      <t>コウジョウ</t>
    </rPh>
    <rPh sb="202" eb="203">
      <t>トモ</t>
    </rPh>
    <rPh sb="211" eb="212">
      <t>ツト</t>
    </rPh>
    <rPh sb="214" eb="216">
      <t>ヒツヨウ</t>
    </rPh>
    <phoneticPr fontId="1"/>
  </si>
  <si>
    <r>
      <t>①『収益的収支比率』・・・経常費用が経常収益でどの程度賄えているかを表す指標。全国・類似団体平均を上回っており健全な状況といえます。
②『累積欠損金比率』・・・営業収益に対する累積欠損金の状況を表す指標。欠損金はなく健全な状況といえます。
③『流動比率』・・・流動負債に対する流動資産の割合で短期債務に対する支払い能力を表す指標。</t>
    </r>
    <r>
      <rPr>
        <sz val="11"/>
        <rFont val="ＭＳ ゴシック"/>
        <family val="3"/>
        <charset val="128"/>
      </rPr>
      <t>現金・預金の増、企業債の減により比率が上昇している。
④『企業債残高対事業規模比率』・・・使用料収入に対する企業債残高の割合であり、企業債残高の規模を表す指標。
⑤『経費回収率』・・・使用料で回収すべき経費を、どの程度使用料で賄えているかを表した指標。料金収入は増加したが、それ以上に経費が増加したことにより回収率が低下している。
⑥『汚水処理原価』・・・有収水量１㎥あたりについて、汚水処理に係るコストを表した指標。処理場にかかる経費等が増加したことにより、汚水処理原価が上昇している。
⑦『施設利用率』・・・処理能力に対する汚水処理量の割合で、施設の利用状況を判断する指標。全国・類似団体平均と同程度だが、更なる利用率向上に努める必要があります。
⑧『水洗化率』・・・実際に水洗便所を設置して汚水を処理している人口の割合を表した指標。全国・類似団体同程度だが、更なる水洗化率向上に努める必要があります。</t>
    </r>
    <rPh sb="39" eb="41">
      <t>ゼンコク</t>
    </rPh>
    <rPh sb="46" eb="48">
      <t>ヘイキン</t>
    </rPh>
    <rPh sb="49" eb="51">
      <t>ウワマワ</t>
    </rPh>
    <rPh sb="55" eb="57">
      <t>ケンゼン</t>
    </rPh>
    <rPh sb="58" eb="60">
      <t>ジョウキョウ</t>
    </rPh>
    <rPh sb="102" eb="104">
      <t>ケッソン</t>
    </rPh>
    <rPh sb="104" eb="105">
      <t>キン</t>
    </rPh>
    <rPh sb="108" eb="110">
      <t>ケンゼン</t>
    </rPh>
    <rPh sb="165" eb="167">
      <t>ゲンキン</t>
    </rPh>
    <rPh sb="168" eb="170">
      <t>ヨキン</t>
    </rPh>
    <rPh sb="171" eb="172">
      <t>フ</t>
    </rPh>
    <rPh sb="173" eb="176">
      <t>キギョウサイ</t>
    </rPh>
    <rPh sb="177" eb="178">
      <t>ゲン</t>
    </rPh>
    <rPh sb="181" eb="183">
      <t>ヒリツ</t>
    </rPh>
    <rPh sb="184" eb="186">
      <t>ジョウショウ</t>
    </rPh>
    <rPh sb="210" eb="213">
      <t>シヨウリョウ</t>
    </rPh>
    <rPh sb="291" eb="293">
      <t>リョウキン</t>
    </rPh>
    <rPh sb="293" eb="295">
      <t>シュウニュウ</t>
    </rPh>
    <rPh sb="296" eb="298">
      <t>ゾウカ</t>
    </rPh>
    <rPh sb="304" eb="306">
      <t>イジョウ</t>
    </rPh>
    <rPh sb="307" eb="309">
      <t>ケイヒ</t>
    </rPh>
    <rPh sb="310" eb="312">
      <t>ゾウカ</t>
    </rPh>
    <rPh sb="319" eb="322">
      <t>カイシュウリツ</t>
    </rPh>
    <rPh sb="323" eb="325">
      <t>テイカ</t>
    </rPh>
    <rPh sb="374" eb="377">
      <t>ショリジョウ</t>
    </rPh>
    <rPh sb="381" eb="383">
      <t>ケイヒ</t>
    </rPh>
    <rPh sb="383" eb="384">
      <t>トウ</t>
    </rPh>
    <rPh sb="385" eb="387">
      <t>ゾウカ</t>
    </rPh>
    <rPh sb="464" eb="467">
      <t>ドウテイド</t>
    </rPh>
    <rPh sb="470" eb="471">
      <t>サラ</t>
    </rPh>
    <rPh sb="550" eb="553">
      <t>スイセンカ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</si>
</sst>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rgb="FFFF0000"/>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095-4BBE-B3A6-C45F23C3DF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D095-4BBE-B3A6-C45F23C3DF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44</c:v>
                </c:pt>
                <c:pt idx="4">
                  <c:v>43.57</c:v>
                </c:pt>
              </c:numCache>
            </c:numRef>
          </c:val>
          <c:extLst>
            <c:ext xmlns:c16="http://schemas.microsoft.com/office/drawing/2014/chart" uri="{C3380CC4-5D6E-409C-BE32-E72D297353CC}">
              <c16:uniqueId val="{00000000-363A-4205-A40B-9426432314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363A-4205-A40B-9426432314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85.39</c:v>
                </c:pt>
                <c:pt idx="4">
                  <c:v>86.53</c:v>
                </c:pt>
              </c:numCache>
            </c:numRef>
          </c:val>
          <c:extLst>
            <c:ext xmlns:c16="http://schemas.microsoft.com/office/drawing/2014/chart" uri="{C3380CC4-5D6E-409C-BE32-E72D297353CC}">
              <c16:uniqueId val="{00000000-0354-4AF6-91B0-F1126129C2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0354-4AF6-91B0-F1126129C2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117.26</c:v>
                </c:pt>
                <c:pt idx="4">
                  <c:v>112.04</c:v>
                </c:pt>
              </c:numCache>
            </c:numRef>
          </c:val>
          <c:extLst>
            <c:ext xmlns:c16="http://schemas.microsoft.com/office/drawing/2014/chart" uri="{C3380CC4-5D6E-409C-BE32-E72D297353CC}">
              <c16:uniqueId val="{00000000-5B35-4236-8E25-0A571548C6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5B35-4236-8E25-0A571548C6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c:v>
                </c:pt>
                <c:pt idx="4">
                  <c:v>8.6</c:v>
                </c:pt>
              </c:numCache>
            </c:numRef>
          </c:val>
          <c:extLst>
            <c:ext xmlns:c16="http://schemas.microsoft.com/office/drawing/2014/chart" uri="{C3380CC4-5D6E-409C-BE32-E72D297353CC}">
              <c16:uniqueId val="{00000000-3FCE-46C4-BABA-B3A0E827A3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3FCE-46C4-BABA-B3A0E827A3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E9A-4B26-8BAF-9E08CAAB4D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8E9A-4B26-8BAF-9E08CAAB4D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51-447B-8FCE-E98BFD62EE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4851-447B-8FCE-E98BFD62EE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85.87</c:v>
                </c:pt>
                <c:pt idx="4">
                  <c:v>119.37</c:v>
                </c:pt>
              </c:numCache>
            </c:numRef>
          </c:val>
          <c:extLst>
            <c:ext xmlns:c16="http://schemas.microsoft.com/office/drawing/2014/chart" uri="{C3380CC4-5D6E-409C-BE32-E72D297353CC}">
              <c16:uniqueId val="{00000000-0DBF-427D-9B12-9A9E0A8351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0DBF-427D-9B12-9A9E0A8351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2D6-46EB-BA58-305BAF4190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A2D6-46EB-BA58-305BAF4190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74.84</c:v>
                </c:pt>
                <c:pt idx="4">
                  <c:v>70.989999999999995</c:v>
                </c:pt>
              </c:numCache>
            </c:numRef>
          </c:val>
          <c:extLst>
            <c:ext xmlns:c16="http://schemas.microsoft.com/office/drawing/2014/chart" uri="{C3380CC4-5D6E-409C-BE32-E72D297353CC}">
              <c16:uniqueId val="{00000000-8FA6-45D1-8F74-C5AFC7B7ED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8FA6-45D1-8F74-C5AFC7B7ED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248.23</c:v>
                </c:pt>
                <c:pt idx="4">
                  <c:v>262.24</c:v>
                </c:pt>
              </c:numCache>
            </c:numRef>
          </c:val>
          <c:extLst>
            <c:ext xmlns:c16="http://schemas.microsoft.com/office/drawing/2014/chart" uri="{C3380CC4-5D6E-409C-BE32-E72D297353CC}">
              <c16:uniqueId val="{00000000-93CB-4B79-9EC1-AD5B6F1A88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93CB-4B79-9EC1-AD5B6F1A88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【63.89】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【44.07】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【25.87】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豊後大野市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15</v>
      </c>
      <c r="J7" s="30"/>
      <c r="K7" s="30"/>
      <c r="L7" s="30"/>
      <c r="M7" s="30"/>
      <c r="N7" s="30"/>
      <c r="O7" s="30"/>
      <c r="P7" s="30" t="s">
        <v>7</v>
      </c>
      <c r="Q7" s="30"/>
      <c r="R7" s="30"/>
      <c r="S7" s="30"/>
      <c r="T7" s="30"/>
      <c r="U7" s="30"/>
      <c r="V7" s="30"/>
      <c r="W7" s="30" t="s">
        <v>17</v>
      </c>
      <c r="X7" s="30"/>
      <c r="Y7" s="30"/>
      <c r="Z7" s="30"/>
      <c r="AA7" s="30"/>
      <c r="AB7" s="30"/>
      <c r="AC7" s="30"/>
      <c r="AD7" s="30" t="s">
        <v>6</v>
      </c>
      <c r="AE7" s="30"/>
      <c r="AF7" s="30"/>
      <c r="AG7" s="30"/>
      <c r="AH7" s="30"/>
      <c r="AI7" s="30"/>
      <c r="AJ7" s="30"/>
      <c r="AK7" s="3"/>
      <c r="AL7" s="30" t="s">
        <v>18</v>
      </c>
      <c r="AM7" s="30"/>
      <c r="AN7" s="30"/>
      <c r="AO7" s="30"/>
      <c r="AP7" s="30"/>
      <c r="AQ7" s="30"/>
      <c r="AR7" s="30"/>
      <c r="AS7" s="30"/>
      <c r="AT7" s="30" t="s">
        <v>12</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34082</v>
      </c>
      <c r="AM8" s="36"/>
      <c r="AN8" s="36"/>
      <c r="AO8" s="36"/>
      <c r="AP8" s="36"/>
      <c r="AQ8" s="36"/>
      <c r="AR8" s="36"/>
      <c r="AS8" s="36"/>
      <c r="AT8" s="37">
        <f>データ!T6</f>
        <v>603.14</v>
      </c>
      <c r="AU8" s="37"/>
      <c r="AV8" s="37"/>
      <c r="AW8" s="37"/>
      <c r="AX8" s="37"/>
      <c r="AY8" s="37"/>
      <c r="AZ8" s="37"/>
      <c r="BA8" s="37"/>
      <c r="BB8" s="37">
        <f>データ!U6</f>
        <v>56.51</v>
      </c>
      <c r="BC8" s="37"/>
      <c r="BD8" s="37"/>
      <c r="BE8" s="37"/>
      <c r="BF8" s="37"/>
      <c r="BG8" s="37"/>
      <c r="BH8" s="37"/>
      <c r="BI8" s="37"/>
      <c r="BJ8" s="3"/>
      <c r="BK8" s="3"/>
      <c r="BL8" s="38" t="s">
        <v>14</v>
      </c>
      <c r="BM8" s="39"/>
      <c r="BN8" s="40" t="s">
        <v>22</v>
      </c>
      <c r="BO8" s="40"/>
      <c r="BP8" s="40"/>
      <c r="BQ8" s="40"/>
      <c r="BR8" s="40"/>
      <c r="BS8" s="40"/>
      <c r="BT8" s="40"/>
      <c r="BU8" s="40"/>
      <c r="BV8" s="40"/>
      <c r="BW8" s="40"/>
      <c r="BX8" s="40"/>
      <c r="BY8" s="41"/>
    </row>
    <row r="9" spans="1:78" ht="18.75" customHeight="1" x14ac:dyDescent="0.15">
      <c r="A9" s="2"/>
      <c r="B9" s="30" t="s">
        <v>24</v>
      </c>
      <c r="C9" s="30"/>
      <c r="D9" s="30"/>
      <c r="E9" s="30"/>
      <c r="F9" s="30"/>
      <c r="G9" s="30"/>
      <c r="H9" s="30"/>
      <c r="I9" s="30" t="s">
        <v>25</v>
      </c>
      <c r="J9" s="30"/>
      <c r="K9" s="30"/>
      <c r="L9" s="30"/>
      <c r="M9" s="30"/>
      <c r="N9" s="30"/>
      <c r="O9" s="30"/>
      <c r="P9" s="30" t="s">
        <v>27</v>
      </c>
      <c r="Q9" s="30"/>
      <c r="R9" s="30"/>
      <c r="S9" s="30"/>
      <c r="T9" s="30"/>
      <c r="U9" s="30"/>
      <c r="V9" s="30"/>
      <c r="W9" s="30" t="s">
        <v>28</v>
      </c>
      <c r="X9" s="30"/>
      <c r="Y9" s="30"/>
      <c r="Z9" s="30"/>
      <c r="AA9" s="30"/>
      <c r="AB9" s="30"/>
      <c r="AC9" s="30"/>
      <c r="AD9" s="30" t="s">
        <v>23</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82.76</v>
      </c>
      <c r="J10" s="37"/>
      <c r="K10" s="37"/>
      <c r="L10" s="37"/>
      <c r="M10" s="37"/>
      <c r="N10" s="37"/>
      <c r="O10" s="37"/>
      <c r="P10" s="37">
        <f>データ!P6</f>
        <v>3.4</v>
      </c>
      <c r="Q10" s="37"/>
      <c r="R10" s="37"/>
      <c r="S10" s="37"/>
      <c r="T10" s="37"/>
      <c r="U10" s="37"/>
      <c r="V10" s="37"/>
      <c r="W10" s="37">
        <f>データ!Q6</f>
        <v>98.16</v>
      </c>
      <c r="X10" s="37"/>
      <c r="Y10" s="37"/>
      <c r="Z10" s="37"/>
      <c r="AA10" s="37"/>
      <c r="AB10" s="37"/>
      <c r="AC10" s="37"/>
      <c r="AD10" s="36">
        <f>データ!R6</f>
        <v>3680</v>
      </c>
      <c r="AE10" s="36"/>
      <c r="AF10" s="36"/>
      <c r="AG10" s="36"/>
      <c r="AH10" s="36"/>
      <c r="AI10" s="36"/>
      <c r="AJ10" s="36"/>
      <c r="AK10" s="2"/>
      <c r="AL10" s="36">
        <f>データ!V6</f>
        <v>1151</v>
      </c>
      <c r="AM10" s="36"/>
      <c r="AN10" s="36"/>
      <c r="AO10" s="36"/>
      <c r="AP10" s="36"/>
      <c r="AQ10" s="36"/>
      <c r="AR10" s="36"/>
      <c r="AS10" s="36"/>
      <c r="AT10" s="37">
        <f>データ!W6</f>
        <v>0.77</v>
      </c>
      <c r="AU10" s="37"/>
      <c r="AV10" s="37"/>
      <c r="AW10" s="37"/>
      <c r="AX10" s="37"/>
      <c r="AY10" s="37"/>
      <c r="AZ10" s="37"/>
      <c r="BA10" s="37"/>
      <c r="BB10" s="37">
        <f>データ!X6</f>
        <v>1494.81</v>
      </c>
      <c r="BC10" s="37"/>
      <c r="BD10" s="37"/>
      <c r="BE10" s="37"/>
      <c r="BF10" s="37"/>
      <c r="BG10" s="37"/>
      <c r="BH10" s="37"/>
      <c r="BI10" s="37"/>
      <c r="BJ10" s="2"/>
      <c r="BK10" s="2"/>
      <c r="BL10" s="46" t="s">
        <v>39</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43</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112</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4"/>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4"/>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4"/>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4"/>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4"/>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4"/>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4"/>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4"/>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4"/>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4"/>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4"/>
      <c r="BM58" s="72"/>
      <c r="BN58" s="72"/>
      <c r="BO58" s="72"/>
      <c r="BP58" s="72"/>
      <c r="BQ58" s="72"/>
      <c r="BR58" s="72"/>
      <c r="BS58" s="72"/>
      <c r="BT58" s="72"/>
      <c r="BU58" s="72"/>
      <c r="BV58" s="72"/>
      <c r="BW58" s="72"/>
      <c r="BX58" s="72"/>
      <c r="BY58" s="72"/>
      <c r="BZ58" s="7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4"/>
      <c r="BM59" s="72"/>
      <c r="BN59" s="72"/>
      <c r="BO59" s="72"/>
      <c r="BP59" s="72"/>
      <c r="BQ59" s="72"/>
      <c r="BR59" s="72"/>
      <c r="BS59" s="72"/>
      <c r="BT59" s="72"/>
      <c r="BU59" s="72"/>
      <c r="BV59" s="72"/>
      <c r="BW59" s="72"/>
      <c r="BX59" s="72"/>
      <c r="BY59" s="72"/>
      <c r="BZ59" s="73"/>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4"/>
      <c r="BM60" s="72"/>
      <c r="BN60" s="72"/>
      <c r="BO60" s="72"/>
      <c r="BP60" s="72"/>
      <c r="BQ60" s="72"/>
      <c r="BR60" s="72"/>
      <c r="BS60" s="72"/>
      <c r="BT60" s="72"/>
      <c r="BU60" s="72"/>
      <c r="BV60" s="72"/>
      <c r="BW60" s="72"/>
      <c r="BX60" s="72"/>
      <c r="BY60" s="72"/>
      <c r="BZ60" s="73"/>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4"/>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4"/>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4"/>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4"/>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4"/>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4"/>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4"/>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4"/>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4"/>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4"/>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4"/>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4"/>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4"/>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4"/>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4"/>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4"/>
      <c r="BM80" s="72"/>
      <c r="BN80" s="72"/>
      <c r="BO80" s="72"/>
      <c r="BP80" s="72"/>
      <c r="BQ80" s="72"/>
      <c r="BR80" s="72"/>
      <c r="BS80" s="72"/>
      <c r="BT80" s="72"/>
      <c r="BU80" s="72"/>
      <c r="BV80" s="72"/>
      <c r="BW80" s="72"/>
      <c r="BX80" s="72"/>
      <c r="BY80" s="72"/>
      <c r="BZ80" s="7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4"/>
      <c r="BM81" s="72"/>
      <c r="BN81" s="72"/>
      <c r="BO81" s="72"/>
      <c r="BP81" s="72"/>
      <c r="BQ81" s="72"/>
      <c r="BR81" s="72"/>
      <c r="BS81" s="72"/>
      <c r="BT81" s="72"/>
      <c r="BU81" s="72"/>
      <c r="BV81" s="72"/>
      <c r="BW81" s="72"/>
      <c r="BX81" s="72"/>
      <c r="BY81" s="72"/>
      <c r="BZ81" s="7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15">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45</v>
      </c>
      <c r="C84" s="6"/>
      <c r="D84" s="6"/>
      <c r="E84" s="6" t="s">
        <v>47</v>
      </c>
      <c r="F84" s="6" t="s">
        <v>48</v>
      </c>
      <c r="G84" s="6" t="s">
        <v>49</v>
      </c>
      <c r="H84" s="6" t="s">
        <v>42</v>
      </c>
      <c r="I84" s="6" t="s">
        <v>9</v>
      </c>
      <c r="J84" s="6" t="s">
        <v>50</v>
      </c>
      <c r="K84" s="6" t="s">
        <v>51</v>
      </c>
      <c r="L84" s="6" t="s">
        <v>34</v>
      </c>
      <c r="M84" s="6" t="s">
        <v>37</v>
      </c>
      <c r="N84" s="6" t="s">
        <v>53</v>
      </c>
      <c r="O84" s="6" t="s">
        <v>55</v>
      </c>
    </row>
    <row r="85" spans="1:78" hidden="1" x14ac:dyDescent="0.15">
      <c r="B85" s="6"/>
      <c r="C85" s="6"/>
      <c r="D85" s="6"/>
      <c r="E85" s="6" t="str">
        <f>データ!AI6</f>
        <v>【105.35】</v>
      </c>
      <c r="F85" s="6" t="str">
        <f>データ!AT6</f>
        <v>【63.89】</v>
      </c>
      <c r="G85" s="6" t="str">
        <f>データ!BE6</f>
        <v>【44.07】</v>
      </c>
      <c r="H85" s="6" t="str">
        <f>データ!BP6</f>
        <v>【1,201.79】</v>
      </c>
      <c r="I85" s="6" t="str">
        <f>データ!CA6</f>
        <v>【75.31】</v>
      </c>
      <c r="J85" s="6" t="str">
        <f>データ!CL6</f>
        <v>【216.39】</v>
      </c>
      <c r="K85" s="6" t="str">
        <f>データ!CW6</f>
        <v>【42.57】</v>
      </c>
      <c r="L85" s="6" t="str">
        <f>データ!DH6</f>
        <v>【85.24】</v>
      </c>
      <c r="M85" s="6" t="str">
        <f>データ!DS6</f>
        <v>【25.87】</v>
      </c>
      <c r="N85" s="6" t="str">
        <f>データ!ED6</f>
        <v>【0.01】</v>
      </c>
      <c r="O85" s="6" t="str">
        <f>データ!EO6</f>
        <v>【0.15】</v>
      </c>
    </row>
  </sheetData>
  <sheetProtection algorithmName="SHA-512" hashValue="lCEirmWX9Q2dG7QVLJ9hkUPpA+dOSxFzpgwYfDScN5/QaKFUXulAt8CQ4QKGNSS9rCibOod+Zi/FyntO6Sp+NQ==" saltValue="pU8qtxlS9ujqbTHGMTu5D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33</v>
      </c>
      <c r="C3" s="16" t="s">
        <v>59</v>
      </c>
      <c r="D3" s="16" t="s">
        <v>60</v>
      </c>
      <c r="E3" s="16" t="s">
        <v>4</v>
      </c>
      <c r="F3" s="16" t="s">
        <v>3</v>
      </c>
      <c r="G3" s="16" t="s">
        <v>26</v>
      </c>
      <c r="H3" s="80" t="s">
        <v>61</v>
      </c>
      <c r="I3" s="81"/>
      <c r="J3" s="81"/>
      <c r="K3" s="81"/>
      <c r="L3" s="81"/>
      <c r="M3" s="81"/>
      <c r="N3" s="81"/>
      <c r="O3" s="81"/>
      <c r="P3" s="81"/>
      <c r="Q3" s="81"/>
      <c r="R3" s="81"/>
      <c r="S3" s="81"/>
      <c r="T3" s="81"/>
      <c r="U3" s="81"/>
      <c r="V3" s="81"/>
      <c r="W3" s="81"/>
      <c r="X3" s="82"/>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62</v>
      </c>
      <c r="B4" s="17"/>
      <c r="C4" s="17"/>
      <c r="D4" s="17"/>
      <c r="E4" s="17"/>
      <c r="F4" s="17"/>
      <c r="G4" s="17"/>
      <c r="H4" s="83"/>
      <c r="I4" s="84"/>
      <c r="J4" s="84"/>
      <c r="K4" s="84"/>
      <c r="L4" s="84"/>
      <c r="M4" s="84"/>
      <c r="N4" s="84"/>
      <c r="O4" s="84"/>
      <c r="P4" s="84"/>
      <c r="Q4" s="84"/>
      <c r="R4" s="84"/>
      <c r="S4" s="84"/>
      <c r="T4" s="84"/>
      <c r="U4" s="84"/>
      <c r="V4" s="84"/>
      <c r="W4" s="84"/>
      <c r="X4" s="85"/>
      <c r="Y4" s="79" t="s">
        <v>52</v>
      </c>
      <c r="Z4" s="79"/>
      <c r="AA4" s="79"/>
      <c r="AB4" s="79"/>
      <c r="AC4" s="79"/>
      <c r="AD4" s="79"/>
      <c r="AE4" s="79"/>
      <c r="AF4" s="79"/>
      <c r="AG4" s="79"/>
      <c r="AH4" s="79"/>
      <c r="AI4" s="79"/>
      <c r="AJ4" s="79" t="s">
        <v>46</v>
      </c>
      <c r="AK4" s="79"/>
      <c r="AL4" s="79"/>
      <c r="AM4" s="79"/>
      <c r="AN4" s="79"/>
      <c r="AO4" s="79"/>
      <c r="AP4" s="79"/>
      <c r="AQ4" s="79"/>
      <c r="AR4" s="79"/>
      <c r="AS4" s="79"/>
      <c r="AT4" s="79"/>
      <c r="AU4" s="79" t="s">
        <v>29</v>
      </c>
      <c r="AV4" s="79"/>
      <c r="AW4" s="79"/>
      <c r="AX4" s="79"/>
      <c r="AY4" s="79"/>
      <c r="AZ4" s="79"/>
      <c r="BA4" s="79"/>
      <c r="BB4" s="79"/>
      <c r="BC4" s="79"/>
      <c r="BD4" s="79"/>
      <c r="BE4" s="79"/>
      <c r="BF4" s="79" t="s">
        <v>64</v>
      </c>
      <c r="BG4" s="79"/>
      <c r="BH4" s="79"/>
      <c r="BI4" s="79"/>
      <c r="BJ4" s="79"/>
      <c r="BK4" s="79"/>
      <c r="BL4" s="79"/>
      <c r="BM4" s="79"/>
      <c r="BN4" s="79"/>
      <c r="BO4" s="79"/>
      <c r="BP4" s="79"/>
      <c r="BQ4" s="79" t="s">
        <v>16</v>
      </c>
      <c r="BR4" s="79"/>
      <c r="BS4" s="79"/>
      <c r="BT4" s="79"/>
      <c r="BU4" s="79"/>
      <c r="BV4" s="79"/>
      <c r="BW4" s="79"/>
      <c r="BX4" s="79"/>
      <c r="BY4" s="79"/>
      <c r="BZ4" s="79"/>
      <c r="CA4" s="79"/>
      <c r="CB4" s="79" t="s">
        <v>63</v>
      </c>
      <c r="CC4" s="79"/>
      <c r="CD4" s="79"/>
      <c r="CE4" s="79"/>
      <c r="CF4" s="79"/>
      <c r="CG4" s="79"/>
      <c r="CH4" s="79"/>
      <c r="CI4" s="79"/>
      <c r="CJ4" s="79"/>
      <c r="CK4" s="79"/>
      <c r="CL4" s="79"/>
      <c r="CM4" s="79" t="s">
        <v>1</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8" x14ac:dyDescent="0.15">
      <c r="A5" s="14" t="s">
        <v>69</v>
      </c>
      <c r="B5" s="18"/>
      <c r="C5" s="18"/>
      <c r="D5" s="18"/>
      <c r="E5" s="18"/>
      <c r="F5" s="18"/>
      <c r="G5" s="18"/>
      <c r="H5" s="23" t="s">
        <v>58</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45</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15">
      <c r="A6" s="14" t="s">
        <v>95</v>
      </c>
      <c r="B6" s="19">
        <f t="shared" ref="B6:X6" si="1">B7</f>
        <v>2021</v>
      </c>
      <c r="C6" s="19">
        <f t="shared" si="1"/>
        <v>442127</v>
      </c>
      <c r="D6" s="19">
        <f t="shared" si="1"/>
        <v>46</v>
      </c>
      <c r="E6" s="19">
        <f t="shared" si="1"/>
        <v>17</v>
      </c>
      <c r="F6" s="19">
        <f t="shared" si="1"/>
        <v>4</v>
      </c>
      <c r="G6" s="19">
        <f t="shared" si="1"/>
        <v>0</v>
      </c>
      <c r="H6" s="19" t="str">
        <f t="shared" si="1"/>
        <v>大分県　豊後大野市</v>
      </c>
      <c r="I6" s="19" t="str">
        <f t="shared" si="1"/>
        <v>法適用</v>
      </c>
      <c r="J6" s="19" t="str">
        <f t="shared" si="1"/>
        <v>下水道事業</v>
      </c>
      <c r="K6" s="19" t="str">
        <f t="shared" si="1"/>
        <v>特定環境保全公共下水道</v>
      </c>
      <c r="L6" s="19" t="str">
        <f t="shared" si="1"/>
        <v>D2</v>
      </c>
      <c r="M6" s="19" t="str">
        <f t="shared" si="1"/>
        <v>非設置</v>
      </c>
      <c r="N6" s="24" t="str">
        <f t="shared" si="1"/>
        <v>-</v>
      </c>
      <c r="O6" s="24">
        <f t="shared" si="1"/>
        <v>82.76</v>
      </c>
      <c r="P6" s="24">
        <f t="shared" si="1"/>
        <v>3.4</v>
      </c>
      <c r="Q6" s="24">
        <f t="shared" si="1"/>
        <v>98.16</v>
      </c>
      <c r="R6" s="24">
        <f t="shared" si="1"/>
        <v>3680</v>
      </c>
      <c r="S6" s="24">
        <f t="shared" si="1"/>
        <v>34082</v>
      </c>
      <c r="T6" s="24">
        <f t="shared" si="1"/>
        <v>603.14</v>
      </c>
      <c r="U6" s="24">
        <f t="shared" si="1"/>
        <v>56.51</v>
      </c>
      <c r="V6" s="24">
        <f t="shared" si="1"/>
        <v>1151</v>
      </c>
      <c r="W6" s="24">
        <f t="shared" si="1"/>
        <v>0.77</v>
      </c>
      <c r="X6" s="24">
        <f t="shared" si="1"/>
        <v>1494.81</v>
      </c>
      <c r="Y6" s="28" t="str">
        <f t="shared" ref="Y6:AH6" si="2">IF(Y7="",NA(),Y7)</f>
        <v>-</v>
      </c>
      <c r="Z6" s="28" t="str">
        <f t="shared" si="2"/>
        <v>-</v>
      </c>
      <c r="AA6" s="28" t="str">
        <f t="shared" si="2"/>
        <v>-</v>
      </c>
      <c r="AB6" s="28">
        <f t="shared" si="2"/>
        <v>117.26</v>
      </c>
      <c r="AC6" s="28">
        <f t="shared" si="2"/>
        <v>112.04</v>
      </c>
      <c r="AD6" s="28" t="str">
        <f t="shared" si="2"/>
        <v>-</v>
      </c>
      <c r="AE6" s="28" t="str">
        <f t="shared" si="2"/>
        <v>-</v>
      </c>
      <c r="AF6" s="28" t="str">
        <f t="shared" si="2"/>
        <v>-</v>
      </c>
      <c r="AG6" s="28">
        <f t="shared" si="2"/>
        <v>105.78</v>
      </c>
      <c r="AH6" s="28">
        <f t="shared" si="2"/>
        <v>106.09</v>
      </c>
      <c r="AI6" s="24" t="str">
        <f>IF(AI7="","",IF(AI7="-","【-】","【"&amp;SUBSTITUTE(TEXT(AI7,"#,##0.00"),"-","△")&amp;"】"))</f>
        <v>【105.35】</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63.96</v>
      </c>
      <c r="AS6" s="28">
        <f t="shared" si="3"/>
        <v>69.42</v>
      </c>
      <c r="AT6" s="24" t="str">
        <f>IF(AT7="","",IF(AT7="-","【-】","【"&amp;SUBSTITUTE(TEXT(AT7,"#,##0.00"),"-","△")&amp;"】"))</f>
        <v>【63.89】</v>
      </c>
      <c r="AU6" s="28" t="str">
        <f t="shared" ref="AU6:BD6" si="4">IF(AU7="",NA(),AU7)</f>
        <v>-</v>
      </c>
      <c r="AV6" s="28" t="str">
        <f t="shared" si="4"/>
        <v>-</v>
      </c>
      <c r="AW6" s="28" t="str">
        <f t="shared" si="4"/>
        <v>-</v>
      </c>
      <c r="AX6" s="28">
        <f t="shared" si="4"/>
        <v>85.87</v>
      </c>
      <c r="AY6" s="28">
        <f t="shared" si="4"/>
        <v>119.37</v>
      </c>
      <c r="AZ6" s="28" t="str">
        <f t="shared" si="4"/>
        <v>-</v>
      </c>
      <c r="BA6" s="28" t="str">
        <f t="shared" si="4"/>
        <v>-</v>
      </c>
      <c r="BB6" s="28" t="str">
        <f t="shared" si="4"/>
        <v>-</v>
      </c>
      <c r="BC6" s="28">
        <f t="shared" si="4"/>
        <v>44.24</v>
      </c>
      <c r="BD6" s="28">
        <f t="shared" si="4"/>
        <v>43.07</v>
      </c>
      <c r="BE6" s="24" t="str">
        <f>IF(BE7="","",IF(BE7="-","【-】","【"&amp;SUBSTITUTE(TEXT(BE7,"#,##0.00"),"-","△")&amp;"】"))</f>
        <v>【44.07】</v>
      </c>
      <c r="BF6" s="28" t="str">
        <f t="shared" ref="BF6:BO6" si="5">IF(BF7="",NA(),BF7)</f>
        <v>-</v>
      </c>
      <c r="BG6" s="28" t="str">
        <f t="shared" si="5"/>
        <v>-</v>
      </c>
      <c r="BH6" s="28" t="str">
        <f t="shared" si="5"/>
        <v>-</v>
      </c>
      <c r="BI6" s="24">
        <f t="shared" si="5"/>
        <v>0</v>
      </c>
      <c r="BJ6" s="24">
        <f t="shared" si="5"/>
        <v>0</v>
      </c>
      <c r="BK6" s="28" t="str">
        <f t="shared" si="5"/>
        <v>-</v>
      </c>
      <c r="BL6" s="28" t="str">
        <f t="shared" si="5"/>
        <v>-</v>
      </c>
      <c r="BM6" s="28" t="str">
        <f t="shared" si="5"/>
        <v>-</v>
      </c>
      <c r="BN6" s="28">
        <f t="shared" si="5"/>
        <v>1258.43</v>
      </c>
      <c r="BO6" s="28">
        <f t="shared" si="5"/>
        <v>1163.75</v>
      </c>
      <c r="BP6" s="24" t="str">
        <f>IF(BP7="","",IF(BP7="-","【-】","【"&amp;SUBSTITUTE(TEXT(BP7,"#,##0.00"),"-","△")&amp;"】"))</f>
        <v>【1,201.79】</v>
      </c>
      <c r="BQ6" s="28" t="str">
        <f t="shared" ref="BQ6:BZ6" si="6">IF(BQ7="",NA(),BQ7)</f>
        <v>-</v>
      </c>
      <c r="BR6" s="28" t="str">
        <f t="shared" si="6"/>
        <v>-</v>
      </c>
      <c r="BS6" s="28" t="str">
        <f t="shared" si="6"/>
        <v>-</v>
      </c>
      <c r="BT6" s="28">
        <f t="shared" si="6"/>
        <v>74.84</v>
      </c>
      <c r="BU6" s="28">
        <f t="shared" si="6"/>
        <v>70.989999999999995</v>
      </c>
      <c r="BV6" s="28" t="str">
        <f t="shared" si="6"/>
        <v>-</v>
      </c>
      <c r="BW6" s="28" t="str">
        <f t="shared" si="6"/>
        <v>-</v>
      </c>
      <c r="BX6" s="28" t="str">
        <f t="shared" si="6"/>
        <v>-</v>
      </c>
      <c r="BY6" s="28">
        <f t="shared" si="6"/>
        <v>73.36</v>
      </c>
      <c r="BZ6" s="28">
        <f t="shared" si="6"/>
        <v>72.599999999999994</v>
      </c>
      <c r="CA6" s="24" t="str">
        <f>IF(CA7="","",IF(CA7="-","【-】","【"&amp;SUBSTITUTE(TEXT(CA7,"#,##0.00"),"-","△")&amp;"】"))</f>
        <v>【75.31】</v>
      </c>
      <c r="CB6" s="28" t="str">
        <f t="shared" ref="CB6:CK6" si="7">IF(CB7="",NA(),CB7)</f>
        <v>-</v>
      </c>
      <c r="CC6" s="28" t="str">
        <f t="shared" si="7"/>
        <v>-</v>
      </c>
      <c r="CD6" s="28" t="str">
        <f t="shared" si="7"/>
        <v>-</v>
      </c>
      <c r="CE6" s="28">
        <f t="shared" si="7"/>
        <v>248.23</v>
      </c>
      <c r="CF6" s="28">
        <f t="shared" si="7"/>
        <v>262.24</v>
      </c>
      <c r="CG6" s="28" t="str">
        <f t="shared" si="7"/>
        <v>-</v>
      </c>
      <c r="CH6" s="28" t="str">
        <f t="shared" si="7"/>
        <v>-</v>
      </c>
      <c r="CI6" s="28" t="str">
        <f t="shared" si="7"/>
        <v>-</v>
      </c>
      <c r="CJ6" s="28">
        <f t="shared" si="7"/>
        <v>224.88</v>
      </c>
      <c r="CK6" s="28">
        <f t="shared" si="7"/>
        <v>228.64</v>
      </c>
      <c r="CL6" s="24" t="str">
        <f>IF(CL7="","",IF(CL7="-","【-】","【"&amp;SUBSTITUTE(TEXT(CL7,"#,##0.00"),"-","△")&amp;"】"))</f>
        <v>【216.39】</v>
      </c>
      <c r="CM6" s="28" t="str">
        <f t="shared" ref="CM6:CV6" si="8">IF(CM7="",NA(),CM7)</f>
        <v>-</v>
      </c>
      <c r="CN6" s="28" t="str">
        <f t="shared" si="8"/>
        <v>-</v>
      </c>
      <c r="CO6" s="28" t="str">
        <f t="shared" si="8"/>
        <v>-</v>
      </c>
      <c r="CP6" s="28">
        <f t="shared" si="8"/>
        <v>44</v>
      </c>
      <c r="CQ6" s="28">
        <f t="shared" si="8"/>
        <v>43.57</v>
      </c>
      <c r="CR6" s="28" t="str">
        <f t="shared" si="8"/>
        <v>-</v>
      </c>
      <c r="CS6" s="28" t="str">
        <f t="shared" si="8"/>
        <v>-</v>
      </c>
      <c r="CT6" s="28" t="str">
        <f t="shared" si="8"/>
        <v>-</v>
      </c>
      <c r="CU6" s="28">
        <f t="shared" si="8"/>
        <v>42.4</v>
      </c>
      <c r="CV6" s="28">
        <f t="shared" si="8"/>
        <v>42.28</v>
      </c>
      <c r="CW6" s="24" t="str">
        <f>IF(CW7="","",IF(CW7="-","【-】","【"&amp;SUBSTITUTE(TEXT(CW7,"#,##0.00"),"-","△")&amp;"】"))</f>
        <v>【42.57】</v>
      </c>
      <c r="CX6" s="28" t="str">
        <f t="shared" ref="CX6:DG6" si="9">IF(CX7="",NA(),CX7)</f>
        <v>-</v>
      </c>
      <c r="CY6" s="28" t="str">
        <f t="shared" si="9"/>
        <v>-</v>
      </c>
      <c r="CZ6" s="28" t="str">
        <f t="shared" si="9"/>
        <v>-</v>
      </c>
      <c r="DA6" s="28">
        <f t="shared" si="9"/>
        <v>85.39</v>
      </c>
      <c r="DB6" s="28">
        <f t="shared" si="9"/>
        <v>86.53</v>
      </c>
      <c r="DC6" s="28" t="str">
        <f t="shared" si="9"/>
        <v>-</v>
      </c>
      <c r="DD6" s="28" t="str">
        <f t="shared" si="9"/>
        <v>-</v>
      </c>
      <c r="DE6" s="28" t="str">
        <f t="shared" si="9"/>
        <v>-</v>
      </c>
      <c r="DF6" s="28">
        <f t="shared" si="9"/>
        <v>84.19</v>
      </c>
      <c r="DG6" s="28">
        <f t="shared" si="9"/>
        <v>84.34</v>
      </c>
      <c r="DH6" s="24" t="str">
        <f>IF(DH7="","",IF(DH7="-","【-】","【"&amp;SUBSTITUTE(TEXT(DH7,"#,##0.00"),"-","△")&amp;"】"))</f>
        <v>【85.24】</v>
      </c>
      <c r="DI6" s="28" t="str">
        <f t="shared" ref="DI6:DR6" si="10">IF(DI7="",NA(),DI7)</f>
        <v>-</v>
      </c>
      <c r="DJ6" s="28" t="str">
        <f t="shared" si="10"/>
        <v>-</v>
      </c>
      <c r="DK6" s="28" t="str">
        <f t="shared" si="10"/>
        <v>-</v>
      </c>
      <c r="DL6" s="28">
        <f t="shared" si="10"/>
        <v>4.3</v>
      </c>
      <c r="DM6" s="28">
        <f t="shared" si="10"/>
        <v>8.6</v>
      </c>
      <c r="DN6" s="28" t="str">
        <f t="shared" si="10"/>
        <v>-</v>
      </c>
      <c r="DO6" s="28" t="str">
        <f t="shared" si="10"/>
        <v>-</v>
      </c>
      <c r="DP6" s="28" t="str">
        <f t="shared" si="10"/>
        <v>-</v>
      </c>
      <c r="DQ6" s="28">
        <f t="shared" si="10"/>
        <v>21.36</v>
      </c>
      <c r="DR6" s="28">
        <f t="shared" si="10"/>
        <v>22.79</v>
      </c>
      <c r="DS6" s="24" t="str">
        <f>IF(DS7="","",IF(DS7="-","【-】","【"&amp;SUBSTITUTE(TEXT(DS7,"#,##0.00"),"-","△")&amp;"】"))</f>
        <v>【25.87】</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8">
        <f t="shared" si="11"/>
        <v>0.01</v>
      </c>
      <c r="EC6" s="28">
        <f t="shared" si="11"/>
        <v>0.01</v>
      </c>
      <c r="ED6" s="24" t="str">
        <f>IF(ED7="","",IF(ED7="-","【-】","【"&amp;SUBSTITUTE(TEXT(ED7,"#,##0.00"),"-","△")&amp;"】"))</f>
        <v>【0.01】</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0.39</v>
      </c>
      <c r="EN6" s="28">
        <f t="shared" si="12"/>
        <v>0.1</v>
      </c>
      <c r="EO6" s="24" t="str">
        <f>IF(EO7="","",IF(EO7="-","【-】","【"&amp;SUBSTITUTE(TEXT(EO7,"#,##0.00"),"-","△")&amp;"】"))</f>
        <v>【0.15】</v>
      </c>
    </row>
    <row r="7" spans="1:148" s="13" customFormat="1" x14ac:dyDescent="0.15">
      <c r="A7" s="14"/>
      <c r="B7" s="20">
        <v>2021</v>
      </c>
      <c r="C7" s="20">
        <v>442127</v>
      </c>
      <c r="D7" s="20">
        <v>46</v>
      </c>
      <c r="E7" s="20">
        <v>17</v>
      </c>
      <c r="F7" s="20">
        <v>4</v>
      </c>
      <c r="G7" s="20">
        <v>0</v>
      </c>
      <c r="H7" s="20" t="s">
        <v>96</v>
      </c>
      <c r="I7" s="20" t="s">
        <v>97</v>
      </c>
      <c r="J7" s="20" t="s">
        <v>98</v>
      </c>
      <c r="K7" s="20" t="s">
        <v>13</v>
      </c>
      <c r="L7" s="20" t="s">
        <v>99</v>
      </c>
      <c r="M7" s="20" t="s">
        <v>100</v>
      </c>
      <c r="N7" s="25" t="s">
        <v>101</v>
      </c>
      <c r="O7" s="25">
        <v>82.76</v>
      </c>
      <c r="P7" s="25">
        <v>3.4</v>
      </c>
      <c r="Q7" s="25">
        <v>98.16</v>
      </c>
      <c r="R7" s="25">
        <v>3680</v>
      </c>
      <c r="S7" s="25">
        <v>34082</v>
      </c>
      <c r="T7" s="25">
        <v>603.14</v>
      </c>
      <c r="U7" s="25">
        <v>56.51</v>
      </c>
      <c r="V7" s="25">
        <v>1151</v>
      </c>
      <c r="W7" s="25">
        <v>0.77</v>
      </c>
      <c r="X7" s="25">
        <v>1494.81</v>
      </c>
      <c r="Y7" s="25" t="s">
        <v>101</v>
      </c>
      <c r="Z7" s="25" t="s">
        <v>101</v>
      </c>
      <c r="AA7" s="25" t="s">
        <v>101</v>
      </c>
      <c r="AB7" s="25">
        <v>117.26</v>
      </c>
      <c r="AC7" s="25">
        <v>112.04</v>
      </c>
      <c r="AD7" s="25" t="s">
        <v>101</v>
      </c>
      <c r="AE7" s="25" t="s">
        <v>101</v>
      </c>
      <c r="AF7" s="25" t="s">
        <v>101</v>
      </c>
      <c r="AG7" s="25">
        <v>105.78</v>
      </c>
      <c r="AH7" s="25">
        <v>106.09</v>
      </c>
      <c r="AI7" s="25">
        <v>105.35</v>
      </c>
      <c r="AJ7" s="25" t="s">
        <v>101</v>
      </c>
      <c r="AK7" s="25" t="s">
        <v>101</v>
      </c>
      <c r="AL7" s="25" t="s">
        <v>101</v>
      </c>
      <c r="AM7" s="25">
        <v>0</v>
      </c>
      <c r="AN7" s="25">
        <v>0</v>
      </c>
      <c r="AO7" s="25" t="s">
        <v>101</v>
      </c>
      <c r="AP7" s="25" t="s">
        <v>101</v>
      </c>
      <c r="AQ7" s="25" t="s">
        <v>101</v>
      </c>
      <c r="AR7" s="25">
        <v>63.96</v>
      </c>
      <c r="AS7" s="25">
        <v>69.42</v>
      </c>
      <c r="AT7" s="25">
        <v>63.89</v>
      </c>
      <c r="AU7" s="25" t="s">
        <v>101</v>
      </c>
      <c r="AV7" s="25" t="s">
        <v>101</v>
      </c>
      <c r="AW7" s="25" t="s">
        <v>101</v>
      </c>
      <c r="AX7" s="25">
        <v>85.87</v>
      </c>
      <c r="AY7" s="25">
        <v>119.37</v>
      </c>
      <c r="AZ7" s="25" t="s">
        <v>101</v>
      </c>
      <c r="BA7" s="25" t="s">
        <v>101</v>
      </c>
      <c r="BB7" s="25" t="s">
        <v>101</v>
      </c>
      <c r="BC7" s="25">
        <v>44.24</v>
      </c>
      <c r="BD7" s="25">
        <v>43.07</v>
      </c>
      <c r="BE7" s="25">
        <v>44.07</v>
      </c>
      <c r="BF7" s="25" t="s">
        <v>101</v>
      </c>
      <c r="BG7" s="25" t="s">
        <v>101</v>
      </c>
      <c r="BH7" s="25" t="s">
        <v>101</v>
      </c>
      <c r="BI7" s="25">
        <v>0</v>
      </c>
      <c r="BJ7" s="25">
        <v>0</v>
      </c>
      <c r="BK7" s="25" t="s">
        <v>101</v>
      </c>
      <c r="BL7" s="25" t="s">
        <v>101</v>
      </c>
      <c r="BM7" s="25" t="s">
        <v>101</v>
      </c>
      <c r="BN7" s="25">
        <v>1258.43</v>
      </c>
      <c r="BO7" s="25">
        <v>1163.75</v>
      </c>
      <c r="BP7" s="25">
        <v>1201.79</v>
      </c>
      <c r="BQ7" s="25" t="s">
        <v>101</v>
      </c>
      <c r="BR7" s="25" t="s">
        <v>101</v>
      </c>
      <c r="BS7" s="25" t="s">
        <v>101</v>
      </c>
      <c r="BT7" s="25">
        <v>74.84</v>
      </c>
      <c r="BU7" s="25">
        <v>70.989999999999995</v>
      </c>
      <c r="BV7" s="25" t="s">
        <v>101</v>
      </c>
      <c r="BW7" s="25" t="s">
        <v>101</v>
      </c>
      <c r="BX7" s="25" t="s">
        <v>101</v>
      </c>
      <c r="BY7" s="25">
        <v>73.36</v>
      </c>
      <c r="BZ7" s="25">
        <v>72.599999999999994</v>
      </c>
      <c r="CA7" s="25">
        <v>75.31</v>
      </c>
      <c r="CB7" s="25" t="s">
        <v>101</v>
      </c>
      <c r="CC7" s="25" t="s">
        <v>101</v>
      </c>
      <c r="CD7" s="25" t="s">
        <v>101</v>
      </c>
      <c r="CE7" s="25">
        <v>248.23</v>
      </c>
      <c r="CF7" s="25">
        <v>262.24</v>
      </c>
      <c r="CG7" s="25" t="s">
        <v>101</v>
      </c>
      <c r="CH7" s="25" t="s">
        <v>101</v>
      </c>
      <c r="CI7" s="25" t="s">
        <v>101</v>
      </c>
      <c r="CJ7" s="25">
        <v>224.88</v>
      </c>
      <c r="CK7" s="25">
        <v>228.64</v>
      </c>
      <c r="CL7" s="25">
        <v>216.39</v>
      </c>
      <c r="CM7" s="25" t="s">
        <v>101</v>
      </c>
      <c r="CN7" s="25" t="s">
        <v>101</v>
      </c>
      <c r="CO7" s="25" t="s">
        <v>101</v>
      </c>
      <c r="CP7" s="25">
        <v>44</v>
      </c>
      <c r="CQ7" s="25">
        <v>43.57</v>
      </c>
      <c r="CR7" s="25" t="s">
        <v>101</v>
      </c>
      <c r="CS7" s="25" t="s">
        <v>101</v>
      </c>
      <c r="CT7" s="25" t="s">
        <v>101</v>
      </c>
      <c r="CU7" s="25">
        <v>42.4</v>
      </c>
      <c r="CV7" s="25">
        <v>42.28</v>
      </c>
      <c r="CW7" s="25">
        <v>42.57</v>
      </c>
      <c r="CX7" s="25" t="s">
        <v>101</v>
      </c>
      <c r="CY7" s="25" t="s">
        <v>101</v>
      </c>
      <c r="CZ7" s="25" t="s">
        <v>101</v>
      </c>
      <c r="DA7" s="25">
        <v>85.39</v>
      </c>
      <c r="DB7" s="25">
        <v>86.53</v>
      </c>
      <c r="DC7" s="25" t="s">
        <v>101</v>
      </c>
      <c r="DD7" s="25" t="s">
        <v>101</v>
      </c>
      <c r="DE7" s="25" t="s">
        <v>101</v>
      </c>
      <c r="DF7" s="25">
        <v>84.19</v>
      </c>
      <c r="DG7" s="25">
        <v>84.34</v>
      </c>
      <c r="DH7" s="25">
        <v>85.24</v>
      </c>
      <c r="DI7" s="25" t="s">
        <v>101</v>
      </c>
      <c r="DJ7" s="25" t="s">
        <v>101</v>
      </c>
      <c r="DK7" s="25" t="s">
        <v>101</v>
      </c>
      <c r="DL7" s="25">
        <v>4.3</v>
      </c>
      <c r="DM7" s="25">
        <v>8.6</v>
      </c>
      <c r="DN7" s="25" t="s">
        <v>101</v>
      </c>
      <c r="DO7" s="25" t="s">
        <v>101</v>
      </c>
      <c r="DP7" s="25" t="s">
        <v>101</v>
      </c>
      <c r="DQ7" s="25">
        <v>21.36</v>
      </c>
      <c r="DR7" s="25">
        <v>22.79</v>
      </c>
      <c r="DS7" s="25">
        <v>25.87</v>
      </c>
      <c r="DT7" s="25" t="s">
        <v>101</v>
      </c>
      <c r="DU7" s="25" t="s">
        <v>101</v>
      </c>
      <c r="DV7" s="25" t="s">
        <v>101</v>
      </c>
      <c r="DW7" s="25">
        <v>0</v>
      </c>
      <c r="DX7" s="25">
        <v>0</v>
      </c>
      <c r="DY7" s="25" t="s">
        <v>101</v>
      </c>
      <c r="DZ7" s="25" t="s">
        <v>101</v>
      </c>
      <c r="EA7" s="25" t="s">
        <v>101</v>
      </c>
      <c r="EB7" s="25">
        <v>0.01</v>
      </c>
      <c r="EC7" s="25">
        <v>0.01</v>
      </c>
      <c r="ED7" s="25">
        <v>0.01</v>
      </c>
      <c r="EE7" s="25" t="s">
        <v>101</v>
      </c>
      <c r="EF7" s="25" t="s">
        <v>101</v>
      </c>
      <c r="EG7" s="25" t="s">
        <v>101</v>
      </c>
      <c r="EH7" s="25">
        <v>0</v>
      </c>
      <c r="EI7" s="25">
        <v>0</v>
      </c>
      <c r="EJ7" s="25" t="s">
        <v>101</v>
      </c>
      <c r="EK7" s="25" t="s">
        <v>101</v>
      </c>
      <c r="EL7" s="25" t="s">
        <v>101</v>
      </c>
      <c r="EM7" s="25">
        <v>0.39</v>
      </c>
      <c r="EN7" s="25">
        <v>0.1</v>
      </c>
      <c r="EO7" s="25">
        <v>0.15</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cp:lastPrinted>2023-02-07T00:46:12Z</cp:lastPrinted>
  <dcterms:created xsi:type="dcterms:W3CDTF">2022-12-01T01:31:40Z</dcterms:created>
  <dcterms:modified xsi:type="dcterms:W3CDTF">2023-02-07T00:46:17Z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2023-01-12T05:55:55Z</vt:filetime>
  </property>
</Properties>
</file>