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4年度\決算統計\02公営企業会計\14_経営比較分析表\02経営比較分析表の分析等について\06HP掲載用\05経営比較分析表\11宇佐市\"/>
    </mc:Choice>
  </mc:AlternateContent>
  <workbookProtection workbookAlgorithmName="SHA-512" workbookHashValue="qCI+YuZpGmWxKl994PfAsm54nctdtpV/h5WvkbipVtXLR7H5ugtx5yJkb9asLShlzf5xqmjTvhUu5x3zkfrSnQ==" workbookSaltValue="uICllDVdXFrQkU/DYxWooA==" workbookSpinCount="100000" lockStructure="1"/>
  <bookViews>
    <workbookView xWindow="-105" yWindow="-105" windowWidth="23250" windowHeight="1272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W10" i="4" s="1"/>
  <c r="P6" i="5"/>
  <c r="P10" i="4" s="1"/>
  <c r="O6" i="5"/>
  <c r="I10" i="4" s="1"/>
  <c r="N6" i="5"/>
  <c r="B10" i="4" s="1"/>
  <c r="M6" i="5"/>
  <c r="L6" i="5"/>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BB10" i="4"/>
  <c r="AD10" i="4"/>
  <c r="BB8" i="4"/>
  <c r="AT8" i="4"/>
  <c r="AD8" i="4"/>
  <c r="W8" i="4"/>
</calcChain>
</file>

<file path=xl/sharedStrings.xml><?xml version="1.0" encoding="utf-8"?>
<sst xmlns="http://schemas.openxmlformats.org/spreadsheetml/2006/main" count="297" uniqueCount="116">
  <si>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</si>
  <si>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</si>
  <si>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</si>
  <si>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</si>
  <si>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</si>
  <si>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</si>
  <si>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</si>
  <si>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</si>
  <si>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</si>
  <si>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</si>
  <si>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</si>
  <si>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</si>
  <si>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</si>
  <si>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</si>
  <si>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</si>
  <si>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</si>
  <si>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</si>
  <si>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</si>
  <si>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</si>
  <si>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</si>
  <si>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</si>
  <si>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</si>
  <si>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</si>
  <si>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</si>
  <si>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</si>
  <si>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</si>
  <si>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</si>
  <si>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</si>
  <si>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</si>
  <si>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</si>
  <si>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</si>
  <si>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</si>
  <si>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</si>
  <si>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</si>
  <si>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</si>
  <si>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</si>
  <si>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</si>
  <si>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</si>
  <si>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</si>
  <si>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</si>
  <si>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</si>
  <si>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</si>
  <si>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</si>
  <si>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</si>
  <si>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</si>
  <si>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</si>
  <si>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</si>
  <si>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</si>
  <si>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</si>
  <si>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</si>
  <si>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</si>
  <si>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</si>
  <si>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</si>
  <si>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</si>
  <si>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</si>
  <si>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</si>
  <si>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</si>
  <si>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</si>
  <si>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</si>
  <si>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</si>
  <si>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</si>
  <si>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</si>
  <si>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</si>
  <si>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</si>
  <si>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</si>
  <si>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</si>
  <si>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</si>
  <si>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</si>
  <si>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</si>
  <si>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</si>
  <si>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</si>
  <si>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</si>
  <si>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</si>
  <si>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</si>
  <si>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</si>
  <si>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</si>
  <si>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</si>
  <si>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</si>
  <si>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</si>
  <si>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</si>
  <si>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</si>
  <si>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</si>
  <si>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</si>
  <si>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</si>
  <si>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</si>
  <si>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</si>
  <si>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</si>
  <si>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</si>
  <si>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</si>
  <si>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</si>
  <si>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</si>
  <si>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</si>
  <si>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</si>
  <si>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</si>
  <si>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</si>
  <si>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</si>
  <si>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</si>
  <si>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</si>
  <si>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</si>
  <si>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</si>
  <si>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</si>
  <si>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</si>
  <si>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</si>
  <si>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</si>
  <si>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</si>
  <si>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</si>
  <si>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</si>
  <si>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</si>
  <si>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</si>
  <si>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</si>
  <si>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</si>
  <si>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</si>
  <si>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</si>
  <si>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①『有形固定資産減価償却率』
　施設が比較的新しいことから法定耐用年数を超過する資産がほとんどない。類似団体平均値に比べて低く推移することになる。今後は施設の長寿命化に取組む等、適正な更新・改修を検討する。
</t>
    <rPh sb="2" eb="4">
      <t>ユウケイ</t>
    </rPh>
    <rPh sb="4" eb="6">
      <t>コテイ</t>
    </rPh>
    <rPh sb="6" eb="8">
      <t>シサン</t>
    </rPh>
    <rPh sb="8" eb="10">
      <t>ゲンカ</t>
    </rPh>
    <rPh sb="10" eb="12">
      <t>ショウキャク</t>
    </rPh>
    <rPh sb="12" eb="13">
      <t>リツ</t>
    </rPh>
    <rPh sb="16" eb="18">
      <t>シセツ</t>
    </rPh>
    <rPh sb="19" eb="22">
      <t>ヒカクテキ</t>
    </rPh>
    <rPh sb="22" eb="23">
      <t>アタラ</t>
    </rPh>
    <rPh sb="29" eb="31">
      <t>ホウテイ</t>
    </rPh>
    <rPh sb="31" eb="33">
      <t>タイヨウ</t>
    </rPh>
    <rPh sb="33" eb="34">
      <t>ネン</t>
    </rPh>
    <rPh sb="34" eb="35">
      <t>スウ</t>
    </rPh>
    <rPh sb="36" eb="38">
      <t>チョウカ</t>
    </rPh>
    <rPh sb="40" eb="42">
      <t>シサン</t>
    </rPh>
    <rPh sb="50" eb="52">
      <t>ルイジ</t>
    </rPh>
    <rPh sb="52" eb="54">
      <t>ダンタイ</t>
    </rPh>
    <rPh sb="54" eb="56">
      <t>ヘイキン</t>
    </rPh>
    <rPh sb="56" eb="57">
      <t>チ</t>
    </rPh>
    <rPh sb="58" eb="59">
      <t>クラ</t>
    </rPh>
    <rPh sb="61" eb="62">
      <t>ヒク</t>
    </rPh>
    <rPh sb="63" eb="65">
      <t>スイイ</t>
    </rPh>
    <rPh sb="73" eb="75">
      <t>コンゴ</t>
    </rPh>
    <rPh sb="76" eb="78">
      <t>シセツ</t>
    </rPh>
    <rPh sb="79" eb="83">
      <t>チョウジュミョウカ</t>
    </rPh>
    <rPh sb="84" eb="86">
      <t>トリク</t>
    </rPh>
    <rPh sb="87" eb="88">
      <t>トウ</t>
    </rPh>
    <rPh sb="89" eb="91">
      <t>テキセイ</t>
    </rPh>
    <rPh sb="92" eb="94">
      <t>コウシン</t>
    </rPh>
    <rPh sb="95" eb="97">
      <t>カイシュウ</t>
    </rPh>
    <rPh sb="98" eb="100">
      <t>ケントウ</t>
    </rPh>
    <phoneticPr fontId="4"/>
  </si>
  <si>
    <t>　令和2年度に公共下水道事業・特定環境保全公共下水道事業・農業集落排水事業のそれぞれの会計については統合し一部法適用による下水道事業会計へ移行した。数値については算出式が移行したものもあることから、過去の傾向とは違ったものになっている。今後の傾向を注視していく必要がある。
　今後は経営戦略を通じて包括的な分析と対策を策定していく予定である。令和2年度末策定の経営戦略は、今後段階定期に見直し、更新していく。
　施設の老朽化や人口減少等、下水道事業として対処すべき問題は多々あることから、様々な観点から調査研究を行い、将来へ向けて取り組んでいきたい。
　</t>
    <rPh sb="1" eb="3">
      <t>レイワ</t>
    </rPh>
    <rPh sb="4" eb="6">
      <t>ネンド</t>
    </rPh>
    <rPh sb="7" eb="9">
      <t>コウキョウ</t>
    </rPh>
    <rPh sb="9" eb="12">
      <t>ゲスイドウ</t>
    </rPh>
    <rPh sb="12" eb="14">
      <t>ジギョウ</t>
    </rPh>
    <rPh sb="15" eb="17">
      <t>トクテイ</t>
    </rPh>
    <rPh sb="17" eb="19">
      <t>カンキョウ</t>
    </rPh>
    <rPh sb="19" eb="21">
      <t>ホゼン</t>
    </rPh>
    <rPh sb="21" eb="23">
      <t>コウキョウ</t>
    </rPh>
    <rPh sb="23" eb="26">
      <t>ゲスイドウ</t>
    </rPh>
    <rPh sb="26" eb="28">
      <t>ジギョウ</t>
    </rPh>
    <rPh sb="29" eb="31">
      <t>ノウギョウ</t>
    </rPh>
    <rPh sb="31" eb="33">
      <t>シュウラク</t>
    </rPh>
    <rPh sb="33" eb="35">
      <t>ハイスイ</t>
    </rPh>
    <rPh sb="35" eb="37">
      <t>ジギョウ</t>
    </rPh>
    <rPh sb="43" eb="45">
      <t>カイケイ</t>
    </rPh>
    <rPh sb="50" eb="52">
      <t>トウゴウ</t>
    </rPh>
    <rPh sb="65" eb="67">
      <t>トウゴウ</t>
    </rPh>
    <rPh sb="68" eb="71">
      <t>ゲスイドウ</t>
    </rPh>
    <rPh sb="71" eb="73">
      <t>ジギョウ</t>
    </rPh>
    <rPh sb="85" eb="87">
      <t>イコウ</t>
    </rPh>
    <rPh sb="118" eb="120">
      <t>コンゴ</t>
    </rPh>
    <rPh sb="121" eb="123">
      <t>ケイコウ</t>
    </rPh>
    <rPh sb="124" eb="126">
      <t>チュウシ</t>
    </rPh>
    <rPh sb="130" eb="132">
      <t>ヒツヨウ</t>
    </rPh>
    <rPh sb="219" eb="222">
      <t>ゲスイドウ</t>
    </rPh>
    <rPh sb="222" eb="224">
      <t>ジギョウイコウ</t>
    </rPh>
    <phoneticPr fontId="4"/>
  </si>
  <si>
    <t>①『経常収支比率』
　減価償却費が大きいことが100％を下回る主な要因となった。黒字化に向けて費用削減を検討していく。
②『累積欠損金比率』
　使用料収入増加のため、水洗化率向上の取組を継続していく。
③『流動比率』
　保有現金が少ないため、類似団体と比して流動比率が低い。水洗化率向上に取り組み経営改善を図っていく。
④『企業債残高対事業規模比率』
 企業債償還を進め、正常化を目指す。  
⑤『経費回収率』
　類似団体の平均値は上回っているものの、今後の人口減少を鑑み、適正な料金設定の在り方も含めて今後、様々な観点から検討を行いたい。
⑥『汚水処理原価』
　効率的な汚水処理が実施されている。
⑦『施設利用率』
　施設の利用率を上げるため、水洗化率向上の取組を継続する。
⑧『水洗化率』
　集落周辺水域の水質保全の観点や、使用料収入の増加を図るため水洗化率向上の取組は継続する必要がある。</t>
    <rPh sb="33" eb="35">
      <t>ヨウイン</t>
    </rPh>
    <rPh sb="83" eb="86">
      <t>スイセンカ</t>
    </rPh>
    <rPh sb="86" eb="87">
      <t>リツ</t>
    </rPh>
    <rPh sb="87" eb="89">
      <t>コウジョウ</t>
    </rPh>
    <rPh sb="90" eb="92">
      <t>トリクミ</t>
    </rPh>
    <rPh sb="93" eb="95">
      <t>ケイゾク</t>
    </rPh>
    <rPh sb="168" eb="170">
      <t>ジギョウ</t>
    </rPh>
    <rPh sb="170" eb="172">
      <t>キボ</t>
    </rPh>
    <rPh sb="282" eb="285">
      <t>コウリツテキ</t>
    </rPh>
    <rPh sb="286" eb="288">
      <t>オスイ</t>
    </rPh>
    <rPh sb="288" eb="290">
      <t>ショリ</t>
    </rPh>
    <rPh sb="291" eb="293">
      <t>ジッシ</t>
    </rPh>
    <rPh sb="302" eb="304">
      <t>シセツ</t>
    </rPh>
    <rPh sb="304" eb="306">
      <t>リヨウ</t>
    </rPh>
    <rPh sb="306" eb="307">
      <t>リツ</t>
    </rPh>
    <rPh sb="310" eb="312">
      <t>シセツ</t>
    </rPh>
    <rPh sb="313" eb="315">
      <t>リヨウ</t>
    </rPh>
    <rPh sb="315" eb="316">
      <t>リツ</t>
    </rPh>
    <rPh sb="317" eb="318">
      <t>ア</t>
    </rPh>
    <rPh sb="323" eb="326">
      <t>スイセンカ</t>
    </rPh>
    <rPh sb="326" eb="327">
      <t>リツ</t>
    </rPh>
    <rPh sb="327" eb="329">
      <t>コウジョウ</t>
    </rPh>
    <rPh sb="330" eb="332">
      <t>トリクミ</t>
    </rPh>
    <rPh sb="333" eb="335">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</si>
</sst>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F5B-4AB3-AD61-0A2C625D241F}"/>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0.25</c:v>
                </c:pt>
                <c:pt idx="4">
                  <c:v>0.05</c:v>
                </c:pt>
              </c:numCache>
            </c:numRef>
          </c:val>
          <c:smooth val="0"/>
          <c:extLst>
            <c:ext xmlns:c16="http://schemas.microsoft.com/office/drawing/2014/chart" uri="{C3380CC4-5D6E-409C-BE32-E72D297353CC}">
              <c16:uniqueId val="{00000001-DF5B-4AB3-AD61-0A2C625D241F}"/>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38.69</c:v>
                </c:pt>
                <c:pt idx="4">
                  <c:v>40.61</c:v>
                </c:pt>
              </c:numCache>
            </c:numRef>
          </c:val>
          <c:extLst>
            <c:ext xmlns:c16="http://schemas.microsoft.com/office/drawing/2014/chart" uri="{C3380CC4-5D6E-409C-BE32-E72D297353CC}">
              <c16:uniqueId val="{00000000-CC40-4210-AD59-525683C465F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54.83</c:v>
                </c:pt>
                <c:pt idx="4">
                  <c:v>66.53</c:v>
                </c:pt>
              </c:numCache>
            </c:numRef>
          </c:val>
          <c:smooth val="0"/>
          <c:extLst>
            <c:ext xmlns:c16="http://schemas.microsoft.com/office/drawing/2014/chart" uri="{C3380CC4-5D6E-409C-BE32-E72D297353CC}">
              <c16:uniqueId val="{00000001-CC40-4210-AD59-525683C465F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73.459999999999994</c:v>
                </c:pt>
                <c:pt idx="4">
                  <c:v>73.81</c:v>
                </c:pt>
              </c:numCache>
            </c:numRef>
          </c:val>
          <c:extLst>
            <c:ext xmlns:c16="http://schemas.microsoft.com/office/drawing/2014/chart" uri="{C3380CC4-5D6E-409C-BE32-E72D297353CC}">
              <c16:uniqueId val="{00000000-DE61-4D1B-A4C7-1E1801EFED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84.7</c:v>
                </c:pt>
                <c:pt idx="4">
                  <c:v>84.67</c:v>
                </c:pt>
              </c:numCache>
            </c:numRef>
          </c:val>
          <c:smooth val="0"/>
          <c:extLst>
            <c:ext xmlns:c16="http://schemas.microsoft.com/office/drawing/2014/chart" uri="{C3380CC4-5D6E-409C-BE32-E72D297353CC}">
              <c16:uniqueId val="{00000001-DE61-4D1B-A4C7-1E1801EFED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90.69</c:v>
                </c:pt>
                <c:pt idx="4">
                  <c:v>90.99</c:v>
                </c:pt>
              </c:numCache>
            </c:numRef>
          </c:val>
          <c:extLst>
            <c:ext xmlns:c16="http://schemas.microsoft.com/office/drawing/2014/chart" uri="{C3380CC4-5D6E-409C-BE32-E72D297353CC}">
              <c16:uniqueId val="{00000000-AF86-4FD4-B672-9B35765DABA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106.37</c:v>
                </c:pt>
                <c:pt idx="4">
                  <c:v>106.07</c:v>
                </c:pt>
              </c:numCache>
            </c:numRef>
          </c:val>
          <c:smooth val="0"/>
          <c:extLst>
            <c:ext xmlns:c16="http://schemas.microsoft.com/office/drawing/2014/chart" uri="{C3380CC4-5D6E-409C-BE32-E72D297353CC}">
              <c16:uniqueId val="{00000001-AF86-4FD4-B672-9B35765DABA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3.94</c:v>
                </c:pt>
                <c:pt idx="4">
                  <c:v>7.77</c:v>
                </c:pt>
              </c:numCache>
            </c:numRef>
          </c:val>
          <c:extLst>
            <c:ext xmlns:c16="http://schemas.microsoft.com/office/drawing/2014/chart" uri="{C3380CC4-5D6E-409C-BE32-E72D297353CC}">
              <c16:uniqueId val="{00000000-3056-4F4E-A720-5F2C709937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20.34</c:v>
                </c:pt>
                <c:pt idx="4">
                  <c:v>21.85</c:v>
                </c:pt>
              </c:numCache>
            </c:numRef>
          </c:val>
          <c:smooth val="0"/>
          <c:extLst>
            <c:ext xmlns:c16="http://schemas.microsoft.com/office/drawing/2014/chart" uri="{C3380CC4-5D6E-409C-BE32-E72D297353CC}">
              <c16:uniqueId val="{00000001-3056-4F4E-A720-5F2C709937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567-463C-8D96-88D6F0B8D50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5567-463C-8D96-88D6F0B8D50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82.17</c:v>
                </c:pt>
                <c:pt idx="4">
                  <c:v>143.59</c:v>
                </c:pt>
              </c:numCache>
            </c:numRef>
          </c:val>
          <c:extLst>
            <c:ext xmlns:c16="http://schemas.microsoft.com/office/drawing/2014/chart" uri="{C3380CC4-5D6E-409C-BE32-E72D297353CC}">
              <c16:uniqueId val="{00000000-05EB-42C6-9516-7963728286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139.02000000000001</c:v>
                </c:pt>
                <c:pt idx="4">
                  <c:v>132.04</c:v>
                </c:pt>
              </c:numCache>
            </c:numRef>
          </c:val>
          <c:smooth val="0"/>
          <c:extLst>
            <c:ext xmlns:c16="http://schemas.microsoft.com/office/drawing/2014/chart" uri="{C3380CC4-5D6E-409C-BE32-E72D297353CC}">
              <c16:uniqueId val="{00000001-05EB-42C6-9516-7963728286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9.64</c:v>
                </c:pt>
                <c:pt idx="4">
                  <c:v>7.72</c:v>
                </c:pt>
              </c:numCache>
            </c:numRef>
          </c:val>
          <c:extLst>
            <c:ext xmlns:c16="http://schemas.microsoft.com/office/drawing/2014/chart" uri="{C3380CC4-5D6E-409C-BE32-E72D297353CC}">
              <c16:uniqueId val="{00000000-97A6-45E3-9F53-621AB0BA8E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29.13</c:v>
                </c:pt>
                <c:pt idx="4">
                  <c:v>35.69</c:v>
                </c:pt>
              </c:numCache>
            </c:numRef>
          </c:val>
          <c:smooth val="0"/>
          <c:extLst>
            <c:ext xmlns:c16="http://schemas.microsoft.com/office/drawing/2014/chart" uri="{C3380CC4-5D6E-409C-BE32-E72D297353CC}">
              <c16:uniqueId val="{00000001-97A6-45E3-9F53-621AB0BA8E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2329.9899999999998</c:v>
                </c:pt>
                <c:pt idx="4">
                  <c:v>1892.07</c:v>
                </c:pt>
              </c:numCache>
            </c:numRef>
          </c:val>
          <c:extLst>
            <c:ext xmlns:c16="http://schemas.microsoft.com/office/drawing/2014/chart" uri="{C3380CC4-5D6E-409C-BE32-E72D297353CC}">
              <c16:uniqueId val="{00000000-36DF-4E3B-994E-CAE246E7F1A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867.83</c:v>
                </c:pt>
                <c:pt idx="4">
                  <c:v>791.76</c:v>
                </c:pt>
              </c:numCache>
            </c:numRef>
          </c:val>
          <c:smooth val="0"/>
          <c:extLst>
            <c:ext xmlns:c16="http://schemas.microsoft.com/office/drawing/2014/chart" uri="{C3380CC4-5D6E-409C-BE32-E72D297353CC}">
              <c16:uniqueId val="{00000001-36DF-4E3B-994E-CAE246E7F1A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59.6</c:v>
                </c:pt>
                <c:pt idx="4">
                  <c:v>61.09</c:v>
                </c:pt>
              </c:numCache>
            </c:numRef>
          </c:val>
          <c:extLst>
            <c:ext xmlns:c16="http://schemas.microsoft.com/office/drawing/2014/chart" uri="{C3380CC4-5D6E-409C-BE32-E72D297353CC}">
              <c16:uniqueId val="{00000000-C366-42F0-94DA-F3F742B25E7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57.08</c:v>
                </c:pt>
                <c:pt idx="4">
                  <c:v>56.26</c:v>
                </c:pt>
              </c:numCache>
            </c:numRef>
          </c:val>
          <c:smooth val="0"/>
          <c:extLst>
            <c:ext xmlns:c16="http://schemas.microsoft.com/office/drawing/2014/chart" uri="{C3380CC4-5D6E-409C-BE32-E72D297353CC}">
              <c16:uniqueId val="{00000001-C366-42F0-94DA-F3F742B25E7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188.23</c:v>
                </c:pt>
                <c:pt idx="4">
                  <c:v>182.22</c:v>
                </c:pt>
              </c:numCache>
            </c:numRef>
          </c:val>
          <c:extLst>
            <c:ext xmlns:c16="http://schemas.microsoft.com/office/drawing/2014/chart" uri="{C3380CC4-5D6E-409C-BE32-E72D297353CC}">
              <c16:uniqueId val="{00000000-8210-47EB-9225-4DE1D4E5E99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274.99</c:v>
                </c:pt>
                <c:pt idx="4">
                  <c:v>282.08999999999997</c:v>
                </c:pt>
              </c:numCache>
            </c:numRef>
          </c:val>
          <c:smooth val="0"/>
          <c:extLst>
            <c:ext xmlns:c16="http://schemas.microsoft.com/office/drawing/2014/chart" uri="{C3380CC4-5D6E-409C-BE32-E72D297353CC}">
              <c16:uniqueId val="{00000001-8210-47EB-9225-4DE1D4E5E99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大分県　宇佐市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54000</v>
      </c>
      <c r="AM8" s="42"/>
      <c r="AN8" s="42"/>
      <c r="AO8" s="42"/>
      <c r="AP8" s="42"/>
      <c r="AQ8" s="42"/>
      <c r="AR8" s="42"/>
      <c r="AS8" s="42"/>
      <c r="AT8" s="35">
        <f>データ!T6</f>
        <v>439.05</v>
      </c>
      <c r="AU8" s="35"/>
      <c r="AV8" s="35"/>
      <c r="AW8" s="35"/>
      <c r="AX8" s="35"/>
      <c r="AY8" s="35"/>
      <c r="AZ8" s="35"/>
      <c r="BA8" s="35"/>
      <c r="BB8" s="35">
        <f>データ!U6</f>
        <v>122.99</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62.48</v>
      </c>
      <c r="J10" s="35"/>
      <c r="K10" s="35"/>
      <c r="L10" s="35"/>
      <c r="M10" s="35"/>
      <c r="N10" s="35"/>
      <c r="O10" s="35"/>
      <c r="P10" s="35">
        <f>データ!P6</f>
        <v>6.13</v>
      </c>
      <c r="Q10" s="35"/>
      <c r="R10" s="35"/>
      <c r="S10" s="35"/>
      <c r="T10" s="35"/>
      <c r="U10" s="35"/>
      <c r="V10" s="35"/>
      <c r="W10" s="35">
        <f>データ!Q6</f>
        <v>98.99</v>
      </c>
      <c r="X10" s="35"/>
      <c r="Y10" s="35"/>
      <c r="Z10" s="35"/>
      <c r="AA10" s="35"/>
      <c r="AB10" s="35"/>
      <c r="AC10" s="35"/>
      <c r="AD10" s="42">
        <f>データ!R6</f>
        <v>3080</v>
      </c>
      <c r="AE10" s="42"/>
      <c r="AF10" s="42"/>
      <c r="AG10" s="42"/>
      <c r="AH10" s="42"/>
      <c r="AI10" s="42"/>
      <c r="AJ10" s="42"/>
      <c r="AK10" s="2"/>
      <c r="AL10" s="42">
        <f>データ!V6</f>
        <v>3287</v>
      </c>
      <c r="AM10" s="42"/>
      <c r="AN10" s="42"/>
      <c r="AO10" s="42"/>
      <c r="AP10" s="42"/>
      <c r="AQ10" s="42"/>
      <c r="AR10" s="42"/>
      <c r="AS10" s="42"/>
      <c r="AT10" s="35">
        <f>データ!W6</f>
        <v>1.97</v>
      </c>
      <c r="AU10" s="35"/>
      <c r="AV10" s="35"/>
      <c r="AW10" s="35"/>
      <c r="AX10" s="35"/>
      <c r="AY10" s="35"/>
      <c r="AZ10" s="35"/>
      <c r="BA10" s="35"/>
      <c r="BB10" s="35">
        <f>データ!X6</f>
        <v>1668.53</v>
      </c>
      <c r="BC10" s="35"/>
      <c r="BD10" s="35"/>
      <c r="BE10" s="35"/>
      <c r="BF10" s="35"/>
      <c r="BG10" s="35"/>
      <c r="BH10" s="35"/>
      <c r="BI10" s="35"/>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113</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114</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PKtMXEFzt/rx6geTLScGaFddNM/UipvWnQNeNDQlxjt39nRLLaA5GHTfNndXjH4ZnWIHetwmKlk24dNRHWwL9g==" saltValue="WVP9351aWeNves+lkuxQI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442119</v>
      </c>
      <c r="D6" s="19">
        <f t="shared" si="3"/>
        <v>46</v>
      </c>
      <c r="E6" s="19">
        <f t="shared" si="3"/>
        <v>17</v>
      </c>
      <c r="F6" s="19">
        <f t="shared" si="3"/>
        <v>5</v>
      </c>
      <c r="G6" s="19">
        <f t="shared" si="3"/>
        <v>0</v>
      </c>
      <c r="H6" s="19" t="str">
        <f t="shared" si="3"/>
        <v>大分県　宇佐市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62.48</v>
      </c>
      <c r="P6" s="20">
        <f t="shared" si="3"/>
        <v>6.13</v>
      </c>
      <c r="Q6" s="20">
        <f t="shared" si="3"/>
        <v>98.99</v>
      </c>
      <c r="R6" s="20">
        <f t="shared" si="3"/>
        <v>3080</v>
      </c>
      <c r="S6" s="20">
        <f t="shared" si="3"/>
        <v>54000</v>
      </c>
      <c r="T6" s="20">
        <f t="shared" si="3"/>
        <v>439.05</v>
      </c>
      <c r="U6" s="20">
        <f t="shared" si="3"/>
        <v>122.99</v>
      </c>
      <c r="V6" s="20">
        <f t="shared" si="3"/>
        <v>3287</v>
      </c>
      <c r="W6" s="20">
        <f t="shared" si="3"/>
        <v>1.97</v>
      </c>
      <c r="X6" s="20">
        <f t="shared" si="3"/>
        <v>1668.53</v>
      </c>
      <c r="Y6" s="21" t="str">
        <f>IF(Y7="",NA(),Y7)</f>
        <v>-</v>
      </c>
      <c r="Z6" s="21" t="str">
        <f t="shared" ref="Z6:AH6" si="4">IF(Z7="",NA(),Z7)</f>
        <v>-</v>
      </c>
      <c r="AA6" s="21" t="str">
        <f t="shared" si="4"/>
        <v>-</v>
      </c>
      <c r="AB6" s="21">
        <f t="shared" si="4"/>
        <v>90.69</v>
      </c>
      <c r="AC6" s="21">
        <f t="shared" si="4"/>
        <v>90.99</v>
      </c>
      <c r="AD6" s="21" t="str">
        <f t="shared" si="4"/>
        <v>-</v>
      </c>
      <c r="AE6" s="21" t="str">
        <f t="shared" si="4"/>
        <v>-</v>
      </c>
      <c r="AF6" s="21" t="str">
        <f t="shared" si="4"/>
        <v>-</v>
      </c>
      <c r="AG6" s="21">
        <f t="shared" si="4"/>
        <v>106.37</v>
      </c>
      <c r="AH6" s="21">
        <f t="shared" si="4"/>
        <v>106.07</v>
      </c>
      <c r="AI6" s="20" t="str">
        <f>IF(AI7="","",IF(AI7="-","【-】","【"&amp;SUBSTITUTE(TEXT(AI7,"#,##0.00"),"-","△")&amp;"】"))</f>
        <v>【104.16】</v>
      </c>
      <c r="AJ6" s="21" t="str">
        <f>IF(AJ7="",NA(),AJ7)</f>
        <v>-</v>
      </c>
      <c r="AK6" s="21" t="str">
        <f t="shared" ref="AK6:AS6" si="5">IF(AK7="",NA(),AK7)</f>
        <v>-</v>
      </c>
      <c r="AL6" s="21" t="str">
        <f t="shared" si="5"/>
        <v>-</v>
      </c>
      <c r="AM6" s="21">
        <f t="shared" si="5"/>
        <v>82.17</v>
      </c>
      <c r="AN6" s="21">
        <f t="shared" si="5"/>
        <v>143.59</v>
      </c>
      <c r="AO6" s="21" t="str">
        <f t="shared" si="5"/>
        <v>-</v>
      </c>
      <c r="AP6" s="21" t="str">
        <f t="shared" si="5"/>
        <v>-</v>
      </c>
      <c r="AQ6" s="21" t="str">
        <f t="shared" si="5"/>
        <v>-</v>
      </c>
      <c r="AR6" s="21">
        <f t="shared" si="5"/>
        <v>139.02000000000001</v>
      </c>
      <c r="AS6" s="21">
        <f t="shared" si="5"/>
        <v>132.04</v>
      </c>
      <c r="AT6" s="20" t="str">
        <f>IF(AT7="","",IF(AT7="-","【-】","【"&amp;SUBSTITUTE(TEXT(AT7,"#,##0.00"),"-","△")&amp;"】"))</f>
        <v>【128.23】</v>
      </c>
      <c r="AU6" s="21" t="str">
        <f>IF(AU7="",NA(),AU7)</f>
        <v>-</v>
      </c>
      <c r="AV6" s="21" t="str">
        <f t="shared" ref="AV6:BD6" si="6">IF(AV7="",NA(),AV7)</f>
        <v>-</v>
      </c>
      <c r="AW6" s="21" t="str">
        <f t="shared" si="6"/>
        <v>-</v>
      </c>
      <c r="AX6" s="21">
        <f t="shared" si="6"/>
        <v>9.64</v>
      </c>
      <c r="AY6" s="21">
        <f t="shared" si="6"/>
        <v>7.72</v>
      </c>
      <c r="AZ6" s="21" t="str">
        <f t="shared" si="6"/>
        <v>-</v>
      </c>
      <c r="BA6" s="21" t="str">
        <f t="shared" si="6"/>
        <v>-</v>
      </c>
      <c r="BB6" s="21" t="str">
        <f t="shared" si="6"/>
        <v>-</v>
      </c>
      <c r="BC6" s="21">
        <f t="shared" si="6"/>
        <v>29.13</v>
      </c>
      <c r="BD6" s="21">
        <f t="shared" si="6"/>
        <v>35.69</v>
      </c>
      <c r="BE6" s="20" t="str">
        <f>IF(BE7="","",IF(BE7="-","【-】","【"&amp;SUBSTITUTE(TEXT(BE7,"#,##0.00"),"-","△")&amp;"】"))</f>
        <v>【34.77】</v>
      </c>
      <c r="BF6" s="21" t="str">
        <f>IF(BF7="",NA(),BF7)</f>
        <v>-</v>
      </c>
      <c r="BG6" s="21" t="str">
        <f t="shared" ref="BG6:BO6" si="7">IF(BG7="",NA(),BG7)</f>
        <v>-</v>
      </c>
      <c r="BH6" s="21" t="str">
        <f t="shared" si="7"/>
        <v>-</v>
      </c>
      <c r="BI6" s="21">
        <f t="shared" si="7"/>
        <v>2329.9899999999998</v>
      </c>
      <c r="BJ6" s="21">
        <f t="shared" si="7"/>
        <v>1892.07</v>
      </c>
      <c r="BK6" s="21" t="str">
        <f t="shared" si="7"/>
        <v>-</v>
      </c>
      <c r="BL6" s="21" t="str">
        <f t="shared" si="7"/>
        <v>-</v>
      </c>
      <c r="BM6" s="21" t="str">
        <f t="shared" si="7"/>
        <v>-</v>
      </c>
      <c r="BN6" s="21">
        <f t="shared" si="7"/>
        <v>867.83</v>
      </c>
      <c r="BO6" s="21">
        <f t="shared" si="7"/>
        <v>791.76</v>
      </c>
      <c r="BP6" s="20" t="str">
        <f>IF(BP7="","",IF(BP7="-","【-】","【"&amp;SUBSTITUTE(TEXT(BP7,"#,##0.00"),"-","△")&amp;"】"))</f>
        <v>【786.37】</v>
      </c>
      <c r="BQ6" s="21" t="str">
        <f>IF(BQ7="",NA(),BQ7)</f>
        <v>-</v>
      </c>
      <c r="BR6" s="21" t="str">
        <f t="shared" ref="BR6:BZ6" si="8">IF(BR7="",NA(),BR7)</f>
        <v>-</v>
      </c>
      <c r="BS6" s="21" t="str">
        <f t="shared" si="8"/>
        <v>-</v>
      </c>
      <c r="BT6" s="21">
        <f t="shared" si="8"/>
        <v>59.6</v>
      </c>
      <c r="BU6" s="21">
        <f t="shared" si="8"/>
        <v>61.09</v>
      </c>
      <c r="BV6" s="21" t="str">
        <f t="shared" si="8"/>
        <v>-</v>
      </c>
      <c r="BW6" s="21" t="str">
        <f t="shared" si="8"/>
        <v>-</v>
      </c>
      <c r="BX6" s="21" t="str">
        <f t="shared" si="8"/>
        <v>-</v>
      </c>
      <c r="BY6" s="21">
        <f t="shared" si="8"/>
        <v>57.08</v>
      </c>
      <c r="BZ6" s="21">
        <f t="shared" si="8"/>
        <v>56.26</v>
      </c>
      <c r="CA6" s="20" t="str">
        <f>IF(CA7="","",IF(CA7="-","【-】","【"&amp;SUBSTITUTE(TEXT(CA7,"#,##0.00"),"-","△")&amp;"】"))</f>
        <v>【60.65】</v>
      </c>
      <c r="CB6" s="21" t="str">
        <f>IF(CB7="",NA(),CB7)</f>
        <v>-</v>
      </c>
      <c r="CC6" s="21" t="str">
        <f t="shared" ref="CC6:CK6" si="9">IF(CC7="",NA(),CC7)</f>
        <v>-</v>
      </c>
      <c r="CD6" s="21" t="str">
        <f t="shared" si="9"/>
        <v>-</v>
      </c>
      <c r="CE6" s="21">
        <f t="shared" si="9"/>
        <v>188.23</v>
      </c>
      <c r="CF6" s="21">
        <f t="shared" si="9"/>
        <v>182.22</v>
      </c>
      <c r="CG6" s="21" t="str">
        <f t="shared" si="9"/>
        <v>-</v>
      </c>
      <c r="CH6" s="21" t="str">
        <f t="shared" si="9"/>
        <v>-</v>
      </c>
      <c r="CI6" s="21" t="str">
        <f t="shared" si="9"/>
        <v>-</v>
      </c>
      <c r="CJ6" s="21">
        <f t="shared" si="9"/>
        <v>274.99</v>
      </c>
      <c r="CK6" s="21">
        <f t="shared" si="9"/>
        <v>282.08999999999997</v>
      </c>
      <c r="CL6" s="20" t="str">
        <f>IF(CL7="","",IF(CL7="-","【-】","【"&amp;SUBSTITUTE(TEXT(CL7,"#,##0.00"),"-","△")&amp;"】"))</f>
        <v>【256.97】</v>
      </c>
      <c r="CM6" s="21" t="str">
        <f>IF(CM7="",NA(),CM7)</f>
        <v>-</v>
      </c>
      <c r="CN6" s="21" t="str">
        <f t="shared" ref="CN6:CV6" si="10">IF(CN7="",NA(),CN7)</f>
        <v>-</v>
      </c>
      <c r="CO6" s="21" t="str">
        <f t="shared" si="10"/>
        <v>-</v>
      </c>
      <c r="CP6" s="21">
        <f t="shared" si="10"/>
        <v>38.69</v>
      </c>
      <c r="CQ6" s="21">
        <f t="shared" si="10"/>
        <v>40.61</v>
      </c>
      <c r="CR6" s="21" t="str">
        <f t="shared" si="10"/>
        <v>-</v>
      </c>
      <c r="CS6" s="21" t="str">
        <f t="shared" si="10"/>
        <v>-</v>
      </c>
      <c r="CT6" s="21" t="str">
        <f t="shared" si="10"/>
        <v>-</v>
      </c>
      <c r="CU6" s="21">
        <f t="shared" si="10"/>
        <v>54.83</v>
      </c>
      <c r="CV6" s="21">
        <f t="shared" si="10"/>
        <v>66.53</v>
      </c>
      <c r="CW6" s="20" t="str">
        <f>IF(CW7="","",IF(CW7="-","【-】","【"&amp;SUBSTITUTE(TEXT(CW7,"#,##0.00"),"-","△")&amp;"】"))</f>
        <v>【61.14】</v>
      </c>
      <c r="CX6" s="21" t="str">
        <f>IF(CX7="",NA(),CX7)</f>
        <v>-</v>
      </c>
      <c r="CY6" s="21" t="str">
        <f t="shared" ref="CY6:DG6" si="11">IF(CY7="",NA(),CY7)</f>
        <v>-</v>
      </c>
      <c r="CZ6" s="21" t="str">
        <f t="shared" si="11"/>
        <v>-</v>
      </c>
      <c r="DA6" s="21">
        <f t="shared" si="11"/>
        <v>73.459999999999994</v>
      </c>
      <c r="DB6" s="21">
        <f t="shared" si="11"/>
        <v>73.81</v>
      </c>
      <c r="DC6" s="21" t="str">
        <f t="shared" si="11"/>
        <v>-</v>
      </c>
      <c r="DD6" s="21" t="str">
        <f t="shared" si="11"/>
        <v>-</v>
      </c>
      <c r="DE6" s="21" t="str">
        <f t="shared" si="11"/>
        <v>-</v>
      </c>
      <c r="DF6" s="21">
        <f t="shared" si="11"/>
        <v>84.7</v>
      </c>
      <c r="DG6" s="21">
        <f t="shared" si="11"/>
        <v>84.67</v>
      </c>
      <c r="DH6" s="20" t="str">
        <f>IF(DH7="","",IF(DH7="-","【-】","【"&amp;SUBSTITUTE(TEXT(DH7,"#,##0.00"),"-","△")&amp;"】"))</f>
        <v>【86.91】</v>
      </c>
      <c r="DI6" s="21" t="str">
        <f>IF(DI7="",NA(),DI7)</f>
        <v>-</v>
      </c>
      <c r="DJ6" s="21" t="str">
        <f t="shared" ref="DJ6:DR6" si="12">IF(DJ7="",NA(),DJ7)</f>
        <v>-</v>
      </c>
      <c r="DK6" s="21" t="str">
        <f t="shared" si="12"/>
        <v>-</v>
      </c>
      <c r="DL6" s="21">
        <f t="shared" si="12"/>
        <v>3.94</v>
      </c>
      <c r="DM6" s="21">
        <f t="shared" si="12"/>
        <v>7.77</v>
      </c>
      <c r="DN6" s="21" t="str">
        <f t="shared" si="12"/>
        <v>-</v>
      </c>
      <c r="DO6" s="21" t="str">
        <f t="shared" si="12"/>
        <v>-</v>
      </c>
      <c r="DP6" s="21" t="str">
        <f t="shared" si="12"/>
        <v>-</v>
      </c>
      <c r="DQ6" s="21">
        <f t="shared" si="12"/>
        <v>20.34</v>
      </c>
      <c r="DR6" s="21">
        <f t="shared" si="12"/>
        <v>21.85</v>
      </c>
      <c r="DS6" s="20" t="str">
        <f>IF(DS7="","",IF(DS7="-","【-】","【"&amp;SUBSTITUTE(TEXT(DS7,"#,##0.00"),"-","△")&amp;"】"))</f>
        <v>【24.95】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0">
        <f t="shared" si="13"/>
        <v>0</v>
      </c>
      <c r="EC6" s="20">
        <f t="shared" si="13"/>
        <v>0</v>
      </c>
      <c r="ED6" s="20" t="str">
        <f>IF(ED7="","",IF(ED7="-","【-】","【"&amp;SUBSTITUTE(TEXT(ED7,"#,##0.00"),"-","△")&amp;"】"))</f>
        <v>【0.00】</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0.25</v>
      </c>
      <c r="EN6" s="21">
        <f t="shared" si="14"/>
        <v>0.05</v>
      </c>
      <c r="EO6" s="20" t="str">
        <f>IF(EO7="","",IF(EO7="-","【-】","【"&amp;SUBSTITUTE(TEXT(EO7,"#,##0.00"),"-","△")&amp;"】"))</f>
        <v>【0.03】</v>
      </c>
    </row>
    <row r="7" spans="1:148" s="22" customFormat="1" x14ac:dyDescent="0.15">
      <c r="A7" s="14"/>
      <c r="B7" s="23">
        <v>2021</v>
      </c>
      <c r="C7" s="23">
        <v>442119</v>
      </c>
      <c r="D7" s="23">
        <v>46</v>
      </c>
      <c r="E7" s="23">
        <v>17</v>
      </c>
      <c r="F7" s="23">
        <v>5</v>
      </c>
      <c r="G7" s="23">
        <v>0</v>
      </c>
      <c r="H7" s="23" t="s">
        <v>96</v>
      </c>
      <c r="I7" s="23" t="s">
        <v>97</v>
      </c>
      <c r="J7" s="23" t="s">
        <v>98</v>
      </c>
      <c r="K7" s="23" t="s">
        <v>99</v>
      </c>
      <c r="L7" s="23" t="s">
        <v>100</v>
      </c>
      <c r="M7" s="23" t="s">
        <v>101</v>
      </c>
      <c r="N7" s="24" t="s">
        <v>102</v>
      </c>
      <c r="O7" s="24">
        <v>62.48</v>
      </c>
      <c r="P7" s="24">
        <v>6.13</v>
      </c>
      <c r="Q7" s="24">
        <v>98.99</v>
      </c>
      <c r="R7" s="24">
        <v>3080</v>
      </c>
      <c r="S7" s="24">
        <v>54000</v>
      </c>
      <c r="T7" s="24">
        <v>439.05</v>
      </c>
      <c r="U7" s="24">
        <v>122.99</v>
      </c>
      <c r="V7" s="24">
        <v>3287</v>
      </c>
      <c r="W7" s="24">
        <v>1.97</v>
      </c>
      <c r="X7" s="24">
        <v>1668.53</v>
      </c>
      <c r="Y7" s="24" t="s">
        <v>102</v>
      </c>
      <c r="Z7" s="24" t="s">
        <v>102</v>
      </c>
      <c r="AA7" s="24" t="s">
        <v>102</v>
      </c>
      <c r="AB7" s="24">
        <v>90.69</v>
      </c>
      <c r="AC7" s="24">
        <v>90.99</v>
      </c>
      <c r="AD7" s="24" t="s">
        <v>102</v>
      </c>
      <c r="AE7" s="24" t="s">
        <v>102</v>
      </c>
      <c r="AF7" s="24" t="s">
        <v>102</v>
      </c>
      <c r="AG7" s="24">
        <v>106.37</v>
      </c>
      <c r="AH7" s="24">
        <v>106.07</v>
      </c>
      <c r="AI7" s="24">
        <v>104.16</v>
      </c>
      <c r="AJ7" s="24" t="s">
        <v>102</v>
      </c>
      <c r="AK7" s="24" t="s">
        <v>102</v>
      </c>
      <c r="AL7" s="24" t="s">
        <v>102</v>
      </c>
      <c r="AM7" s="24">
        <v>82.17</v>
      </c>
      <c r="AN7" s="24">
        <v>143.59</v>
      </c>
      <c r="AO7" s="24" t="s">
        <v>102</v>
      </c>
      <c r="AP7" s="24" t="s">
        <v>102</v>
      </c>
      <c r="AQ7" s="24" t="s">
        <v>102</v>
      </c>
      <c r="AR7" s="24">
        <v>139.02000000000001</v>
      </c>
      <c r="AS7" s="24">
        <v>132.04</v>
      </c>
      <c r="AT7" s="24">
        <v>128.22999999999999</v>
      </c>
      <c r="AU7" s="24" t="s">
        <v>102</v>
      </c>
      <c r="AV7" s="24" t="s">
        <v>102</v>
      </c>
      <c r="AW7" s="24" t="s">
        <v>102</v>
      </c>
      <c r="AX7" s="24">
        <v>9.64</v>
      </c>
      <c r="AY7" s="24">
        <v>7.72</v>
      </c>
      <c r="AZ7" s="24" t="s">
        <v>102</v>
      </c>
      <c r="BA7" s="24" t="s">
        <v>102</v>
      </c>
      <c r="BB7" s="24" t="s">
        <v>102</v>
      </c>
      <c r="BC7" s="24">
        <v>29.13</v>
      </c>
      <c r="BD7" s="24">
        <v>35.69</v>
      </c>
      <c r="BE7" s="24">
        <v>34.770000000000003</v>
      </c>
      <c r="BF7" s="24" t="s">
        <v>102</v>
      </c>
      <c r="BG7" s="24" t="s">
        <v>102</v>
      </c>
      <c r="BH7" s="24" t="s">
        <v>102</v>
      </c>
      <c r="BI7" s="24">
        <v>2329.9899999999998</v>
      </c>
      <c r="BJ7" s="24">
        <v>1892.07</v>
      </c>
      <c r="BK7" s="24" t="s">
        <v>102</v>
      </c>
      <c r="BL7" s="24" t="s">
        <v>102</v>
      </c>
      <c r="BM7" s="24" t="s">
        <v>102</v>
      </c>
      <c r="BN7" s="24">
        <v>867.83</v>
      </c>
      <c r="BO7" s="24">
        <v>791.76</v>
      </c>
      <c r="BP7" s="24">
        <v>786.37</v>
      </c>
      <c r="BQ7" s="24" t="s">
        <v>102</v>
      </c>
      <c r="BR7" s="24" t="s">
        <v>102</v>
      </c>
      <c r="BS7" s="24" t="s">
        <v>102</v>
      </c>
      <c r="BT7" s="24">
        <v>59.6</v>
      </c>
      <c r="BU7" s="24">
        <v>61.09</v>
      </c>
      <c r="BV7" s="24" t="s">
        <v>102</v>
      </c>
      <c r="BW7" s="24" t="s">
        <v>102</v>
      </c>
      <c r="BX7" s="24" t="s">
        <v>102</v>
      </c>
      <c r="BY7" s="24">
        <v>57.08</v>
      </c>
      <c r="BZ7" s="24">
        <v>56.26</v>
      </c>
      <c r="CA7" s="24">
        <v>60.65</v>
      </c>
      <c r="CB7" s="24" t="s">
        <v>102</v>
      </c>
      <c r="CC7" s="24" t="s">
        <v>102</v>
      </c>
      <c r="CD7" s="24" t="s">
        <v>102</v>
      </c>
      <c r="CE7" s="24">
        <v>188.23</v>
      </c>
      <c r="CF7" s="24">
        <v>182.22</v>
      </c>
      <c r="CG7" s="24" t="s">
        <v>102</v>
      </c>
      <c r="CH7" s="24" t="s">
        <v>102</v>
      </c>
      <c r="CI7" s="24" t="s">
        <v>102</v>
      </c>
      <c r="CJ7" s="24">
        <v>274.99</v>
      </c>
      <c r="CK7" s="24">
        <v>282.08999999999997</v>
      </c>
      <c r="CL7" s="24">
        <v>256.97000000000003</v>
      </c>
      <c r="CM7" s="24" t="s">
        <v>102</v>
      </c>
      <c r="CN7" s="24" t="s">
        <v>102</v>
      </c>
      <c r="CO7" s="24" t="s">
        <v>102</v>
      </c>
      <c r="CP7" s="24">
        <v>38.69</v>
      </c>
      <c r="CQ7" s="24">
        <v>40.61</v>
      </c>
      <c r="CR7" s="24" t="s">
        <v>102</v>
      </c>
      <c r="CS7" s="24" t="s">
        <v>102</v>
      </c>
      <c r="CT7" s="24" t="s">
        <v>102</v>
      </c>
      <c r="CU7" s="24">
        <v>54.83</v>
      </c>
      <c r="CV7" s="24">
        <v>66.53</v>
      </c>
      <c r="CW7" s="24">
        <v>61.14</v>
      </c>
      <c r="CX7" s="24" t="s">
        <v>102</v>
      </c>
      <c r="CY7" s="24" t="s">
        <v>102</v>
      </c>
      <c r="CZ7" s="24" t="s">
        <v>102</v>
      </c>
      <c r="DA7" s="24">
        <v>73.459999999999994</v>
      </c>
      <c r="DB7" s="24">
        <v>73.81</v>
      </c>
      <c r="DC7" s="24" t="s">
        <v>102</v>
      </c>
      <c r="DD7" s="24" t="s">
        <v>102</v>
      </c>
      <c r="DE7" s="24" t="s">
        <v>102</v>
      </c>
      <c r="DF7" s="24">
        <v>84.7</v>
      </c>
      <c r="DG7" s="24">
        <v>84.67</v>
      </c>
      <c r="DH7" s="24">
        <v>86.91</v>
      </c>
      <c r="DI7" s="24" t="s">
        <v>102</v>
      </c>
      <c r="DJ7" s="24" t="s">
        <v>102</v>
      </c>
      <c r="DK7" s="24" t="s">
        <v>102</v>
      </c>
      <c r="DL7" s="24">
        <v>3.94</v>
      </c>
      <c r="DM7" s="24">
        <v>7.77</v>
      </c>
      <c r="DN7" s="24" t="s">
        <v>102</v>
      </c>
      <c r="DO7" s="24" t="s">
        <v>102</v>
      </c>
      <c r="DP7" s="24" t="s">
        <v>102</v>
      </c>
      <c r="DQ7" s="24">
        <v>20.34</v>
      </c>
      <c r="DR7" s="24">
        <v>21.85</v>
      </c>
      <c r="DS7" s="24">
        <v>24.95</v>
      </c>
      <c r="DT7" s="24" t="s">
        <v>102</v>
      </c>
      <c r="DU7" s="24" t="s">
        <v>102</v>
      </c>
      <c r="DV7" s="24" t="s">
        <v>102</v>
      </c>
      <c r="DW7" s="24">
        <v>0</v>
      </c>
      <c r="DX7" s="24">
        <v>0</v>
      </c>
      <c r="DY7" s="24" t="s">
        <v>102</v>
      </c>
      <c r="DZ7" s="24" t="s">
        <v>102</v>
      </c>
      <c r="EA7" s="24" t="s">
        <v>102</v>
      </c>
      <c r="EB7" s="24">
        <v>0</v>
      </c>
      <c r="EC7" s="24">
        <v>0</v>
      </c>
      <c r="ED7" s="24">
        <v>0</v>
      </c>
      <c r="EE7" s="24" t="s">
        <v>102</v>
      </c>
      <c r="EF7" s="24" t="s">
        <v>102</v>
      </c>
      <c r="EG7" s="24" t="s">
        <v>102</v>
      </c>
      <c r="EH7" s="24">
        <v>0</v>
      </c>
      <c r="EI7" s="24">
        <v>0</v>
      </c>
      <c r="EJ7" s="24" t="s">
        <v>102</v>
      </c>
      <c r="EK7" s="24" t="s">
        <v>102</v>
      </c>
      <c r="EL7" s="24" t="s">
        <v>102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2023-01-25T23:58:36Z</cp:lastPrinted>
  <dcterms:created xsi:type="dcterms:W3CDTF">2022-12-01T01:37:56Z</dcterms:created>
  <dcterms:modified xsi:type="dcterms:W3CDTF">2023-01-25T23:58:39Z</dcterms:modified>
  <cp:category/>
</cp:coreProperties>
</file>