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1宇佐市\"/>
    </mc:Choice>
  </mc:AlternateContent>
  <workbookProtection workbookAlgorithmName="SHA-512" workbookHashValue="NpfUdJpZbqFn6bYWbKwRHEjzAkgrSY7s1VH+R2iYkbCMzk3CHK6mrfyyRprJOKIBEZDse2hIooiAHKOebu63oA==" workbookSaltValue="h2ADNHO+1txEb8yZeYvgZA==" workbookSpinCount="100000" lockStructure="1"/>
  <bookViews>
    <workbookView xWindow="-105" yWindow="-105" windowWidth="23250" windowHeight="12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P6" i="5"/>
  <c r="P10" i="4" s="1"/>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H85" i="4"/>
  <c r="E85" i="4"/>
  <c r="AT10" i="4"/>
  <c r="W10" i="4"/>
  <c r="I10" i="4"/>
  <c r="AT8" i="4"/>
  <c r="AL8" i="4"/>
  <c r="W8" i="4"/>
  <c r="P8"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<sst xmlns="http://schemas.openxmlformats.org/spreadsheetml/2006/main" count="297" uniqueCount="119">
  <si>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</si>
  <si>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</si>
  <si>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</si>
  <si>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</si>
  <si>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</si>
  <si>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</si>
  <si>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</si>
  <si>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</si>
  <si>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</si>
  <si>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</si>
  <si>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</si>
  <si>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</si>
  <si>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</si>
  <si>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</si>
  <si>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</si>
  <si>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</si>
  <si>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</si>
  <si>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</si>
  <si>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</si>
  <si>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</si>
  <si>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</si>
  <si>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</si>
  <si>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</si>
  <si>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</si>
  <si>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</si>
  <si>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</si>
  <si>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</si>
  <si>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</si>
  <si>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</si>
  <si>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</si>
  <si>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</si>
  <si>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</si>
  <si>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</si>
  <si>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</si>
  <si>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</si>
  <si>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</si>
  <si>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</si>
  <si>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</si>
  <si>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</si>
  <si>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</si>
  <si>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</si>
  <si>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</si>
  <si>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</si>
  <si>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</si>
  <si>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</si>
  <si>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</si>
  <si>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</si>
  <si>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</si>
  <si>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</si>
  <si>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</si>
  <si>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</si>
  <si>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</si>
  <si>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</si>
  <si>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</si>
  <si>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</si>
  <si>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</si>
  <si>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</si>
  <si>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</si>
  <si>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</si>
  <si>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</si>
  <si>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</si>
  <si>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</si>
  <si>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</si>
  <si>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</si>
  <si>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</si>
  <si>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</si>
  <si>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</si>
  <si>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</si>
  <si>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</si>
  <si>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</si>
  <si>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</si>
  <si>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</si>
  <si>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</si>
  <si>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</si>
  <si>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</si>
  <si>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</si>
  <si>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</si>
  <si>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</si>
  <si>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</si>
  <si>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</si>
  <si>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</si>
  <si>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</si>
  <si>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</si>
  <si>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</si>
  <si>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</si>
  <si>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</si>
  <si>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</si>
  <si>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</si>
  <si>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</si>
  <si>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</si>
  <si>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</si>
  <si>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</si>
  <si>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</si>
  <si>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</si>
  <si>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</si>
  <si>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</si>
  <si>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</si>
  <si>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</si>
  <si>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</si>
  <si>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</si>
  <si>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</si>
  <si>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</si>
  <si>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</si>
  <si>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</si>
  <si>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</si>
  <si>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</si>
  <si>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</si>
  <si>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</si>
  <si>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</si>
  <si>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</si>
  <si>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</si>
  <si>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</si>
  <si>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</si>
  <si>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</si>
  <si>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</si>
  <si>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</si>
  <si>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施設が比較的新しいことから法定耐用年数を超過する資産がほとんどない。類似団体平均値に比べて低く推移することになる。今後は施設の長寿命化に取組む等、適正な更新・改修を検討していく。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</si>
  <si>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推移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スイイ</t>
    </rPh>
    <rPh sb="124" eb="126">
      <t>チュウシ</t>
    </rPh>
    <rPh sb="130" eb="132">
      <t>ヒツヨウ</t>
    </rPh>
    <rPh sb="218" eb="221">
      <t>ゲスイドウ</t>
    </rPh>
    <rPh sb="221" eb="223">
      <t>ジギョウイコウ</t>
    </rPh>
    <phoneticPr fontId="4"/>
  </si>
  <si>
    <t>①『経常収支比率』
  100％を超えていることから、健全な経営が出来ていると認識している。今後も黒字化を確保するため経営改善の検討に取組んでいく。
③『流動比率』
　保有現金が少ないため、類似団体と比して流動比率が低いものの、今後事業拡大による使用料の増加を予定している。
④『企業債残高対事業規模比率』
 企業債償還を進め、正常化を目指す。  
⑤『経費回収率』
　100％を超えていることから、健全な経営ができていると認識している。今後も指標の向上に向け取り組んでいく。
⑥『汚水処理原価』
　汚水処理にかかる費用圧縮を目指し、効率化を目指して早期の検討を行いたい。
⑦『施設利用率』
　類似団体の平均値と比して高い数値であり、効率的に運用されていると言える。
⑧『水洗化率』
　公共用水域の水質保全の観点や、使用料収入の増加を図るため水洗化率向上の取組は継続する必要がある。</t>
    <rPh sb="17" eb="18">
      <t>コ</t>
    </rPh>
    <rPh sb="46" eb="48">
      <t>コンゴ</t>
    </rPh>
    <rPh sb="49" eb="51">
      <t>クロジ</t>
    </rPh>
    <rPh sb="51" eb="52">
      <t>カ</t>
    </rPh>
    <rPh sb="53" eb="55">
      <t>カクホ</t>
    </rPh>
    <rPh sb="59" eb="61">
      <t>ケイエイ</t>
    </rPh>
    <rPh sb="61" eb="63">
      <t>カイゼン</t>
    </rPh>
    <rPh sb="64" eb="66">
      <t>ケントウ</t>
    </rPh>
    <rPh sb="68" eb="69">
      <t>クミ</t>
    </rPh>
    <rPh sb="89" eb="90">
      <t>スク</t>
    </rPh>
    <rPh sb="108" eb="109">
      <t>ヒク</t>
    </rPh>
    <rPh sb="114" eb="116">
      <t>コンゴ</t>
    </rPh>
    <rPh sb="116" eb="118">
      <t>ジギョウ</t>
    </rPh>
    <rPh sb="118" eb="120">
      <t>カクダイ</t>
    </rPh>
    <rPh sb="123" eb="126">
      <t>シヨウリョウ</t>
    </rPh>
    <rPh sb="127" eb="129">
      <t>ゾウカ</t>
    </rPh>
    <rPh sb="130" eb="132">
      <t>ヨテイ</t>
    </rPh>
    <rPh sb="146" eb="148">
      <t>ジギョウ</t>
    </rPh>
    <rPh sb="148" eb="150">
      <t>キボ</t>
    </rPh>
    <rPh sb="177" eb="179">
      <t>ケイヒ</t>
    </rPh>
    <rPh sb="241" eb="243">
      <t>オスイ</t>
    </rPh>
    <rPh sb="243" eb="245">
      <t>ショリ</t>
    </rPh>
    <rPh sb="250" eb="252">
      <t>オスイ</t>
    </rPh>
    <rPh sb="252" eb="254">
      <t>ショリ</t>
    </rPh>
    <rPh sb="302" eb="305">
      <t>ヘイキンチ</t>
    </rPh>
    <rPh sb="311" eb="313">
      <t>スウチ</t>
    </rPh>
    <rPh sb="336" eb="339">
      <t>スイセンカ</t>
    </rPh>
    <rPh sb="343" eb="346">
      <t>コウキョウヨウ</t>
    </rPh>
    <rPh sb="346" eb="348">
      <t>スイイキ</t>
    </rPh>
    <rPh sb="349" eb="351">
      <t>スイシツ</t>
    </rPh>
    <rPh sb="351" eb="353">
      <t>ホゼン</t>
    </rPh>
    <rPh sb="354" eb="356">
      <t>カンテン</t>
    </rPh>
    <rPh sb="358" eb="360">
      <t>シヨウ</t>
    </rPh>
    <rPh sb="360" eb="361">
      <t>リョウ</t>
    </rPh>
    <rPh sb="361" eb="363">
      <t>シュウニュウ</t>
    </rPh>
    <rPh sb="364" eb="36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</si>
</sst>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AE-4917-84D5-FEF753B1AD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1.65</c:v>
                </c:pt>
                <c:pt idx="4">
                  <c:v>0.15</c:v>
                </c:pt>
              </c:numCache>
            </c:numRef>
          </c:val>
          <c:smooth val="0"/>
          <c:extLst>
            <c:ext xmlns:c16="http://schemas.microsoft.com/office/drawing/2014/chart" uri="{C3380CC4-5D6E-409C-BE32-E72D297353CC}">
              <c16:uniqueId val="{00000001-1DAE-4917-84D5-FEF753B1AD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58.66</c:v>
                </c:pt>
                <c:pt idx="4">
                  <c:v>60.55</c:v>
                </c:pt>
              </c:numCache>
            </c:numRef>
          </c:val>
          <c:extLst>
            <c:ext xmlns:c16="http://schemas.microsoft.com/office/drawing/2014/chart" uri="{C3380CC4-5D6E-409C-BE32-E72D297353CC}">
              <c16:uniqueId val="{00000000-CC79-46BB-A708-AE620549A1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50.53</c:v>
                </c:pt>
                <c:pt idx="4">
                  <c:v>56.43</c:v>
                </c:pt>
              </c:numCache>
            </c:numRef>
          </c:val>
          <c:smooth val="0"/>
          <c:extLst>
            <c:ext xmlns:c16="http://schemas.microsoft.com/office/drawing/2014/chart" uri="{C3380CC4-5D6E-409C-BE32-E72D297353CC}">
              <c16:uniqueId val="{00000001-CC79-46BB-A708-AE620549A1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78.86</c:v>
                </c:pt>
                <c:pt idx="4">
                  <c:v>82.65</c:v>
                </c:pt>
              </c:numCache>
            </c:numRef>
          </c:val>
          <c:extLst>
            <c:ext xmlns:c16="http://schemas.microsoft.com/office/drawing/2014/chart" uri="{C3380CC4-5D6E-409C-BE32-E72D297353CC}">
              <c16:uniqueId val="{00000000-751C-4178-8A00-D1CDD8B60C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82.08</c:v>
                </c:pt>
                <c:pt idx="4">
                  <c:v>91.07</c:v>
                </c:pt>
              </c:numCache>
            </c:numRef>
          </c:val>
          <c:smooth val="0"/>
          <c:extLst>
            <c:ext xmlns:c16="http://schemas.microsoft.com/office/drawing/2014/chart" uri="{C3380CC4-5D6E-409C-BE32-E72D297353CC}">
              <c16:uniqueId val="{00000001-751C-4178-8A00-D1CDD8B60C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100.68</c:v>
                </c:pt>
                <c:pt idx="4">
                  <c:v>100.44</c:v>
                </c:pt>
              </c:numCache>
            </c:numRef>
          </c:val>
          <c:extLst>
            <c:ext xmlns:c16="http://schemas.microsoft.com/office/drawing/2014/chart" uri="{C3380CC4-5D6E-409C-BE32-E72D297353CC}">
              <c16:uniqueId val="{00000000-4E53-42A6-B122-E95DA2D8FA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107.21</c:v>
                </c:pt>
                <c:pt idx="4">
                  <c:v>106.22</c:v>
                </c:pt>
              </c:numCache>
            </c:numRef>
          </c:val>
          <c:smooth val="0"/>
          <c:extLst>
            <c:ext xmlns:c16="http://schemas.microsoft.com/office/drawing/2014/chart" uri="{C3380CC4-5D6E-409C-BE32-E72D297353CC}">
              <c16:uniqueId val="{00000001-4E53-42A6-B122-E95DA2D8FA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c:v>
                </c:pt>
                <c:pt idx="4">
                  <c:v>7.19</c:v>
                </c:pt>
              </c:numCache>
            </c:numRef>
          </c:val>
          <c:extLst>
            <c:ext xmlns:c16="http://schemas.microsoft.com/office/drawing/2014/chart" uri="{C3380CC4-5D6E-409C-BE32-E72D297353CC}">
              <c16:uniqueId val="{00000000-CB14-4107-8218-FE456FE212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12.7</c:v>
                </c:pt>
                <c:pt idx="4">
                  <c:v>23.54</c:v>
                </c:pt>
              </c:numCache>
            </c:numRef>
          </c:val>
          <c:smooth val="0"/>
          <c:extLst>
            <c:ext xmlns:c16="http://schemas.microsoft.com/office/drawing/2014/chart" uri="{C3380CC4-5D6E-409C-BE32-E72D297353CC}">
              <c16:uniqueId val="{00000001-CB14-4107-8218-FE456FE212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54-42D1-BC6E-09E1FC4D0E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1.5</c:v>
                </c:pt>
              </c:numCache>
            </c:numRef>
          </c:val>
          <c:smooth val="0"/>
          <c:extLst>
            <c:ext xmlns:c16="http://schemas.microsoft.com/office/drawing/2014/chart" uri="{C3380CC4-5D6E-409C-BE32-E72D297353CC}">
              <c16:uniqueId val="{00000001-C054-42D1-BC6E-09E1FC4D0E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0.81</c:v>
                </c:pt>
                <c:pt idx="4" formatCode="#,##0.00;&quot;△&quot;#,##0.00">
                  <c:v>0</c:v>
                </c:pt>
              </c:numCache>
            </c:numRef>
          </c:val>
          <c:extLst>
            <c:ext xmlns:c16="http://schemas.microsoft.com/office/drawing/2014/chart" uri="{C3380CC4-5D6E-409C-BE32-E72D297353CC}">
              <c16:uniqueId val="{00000000-07C8-4712-920D-AF5D359BEE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43.71</c:v>
                </c:pt>
                <c:pt idx="4">
                  <c:v>18.010000000000002</c:v>
                </c:pt>
              </c:numCache>
            </c:numRef>
          </c:val>
          <c:smooth val="0"/>
          <c:extLst>
            <c:ext xmlns:c16="http://schemas.microsoft.com/office/drawing/2014/chart" uri="{C3380CC4-5D6E-409C-BE32-E72D297353CC}">
              <c16:uniqueId val="{00000001-07C8-4712-920D-AF5D359BEE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23.65</c:v>
                </c:pt>
                <c:pt idx="4">
                  <c:v>22.5</c:v>
                </c:pt>
              </c:numCache>
            </c:numRef>
          </c:val>
          <c:extLst>
            <c:ext xmlns:c16="http://schemas.microsoft.com/office/drawing/2014/chart" uri="{C3380CC4-5D6E-409C-BE32-E72D297353CC}">
              <c16:uniqueId val="{00000000-5190-4DBC-9030-8F811AED95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40.67</c:v>
                </c:pt>
                <c:pt idx="4">
                  <c:v>59.4</c:v>
                </c:pt>
              </c:numCache>
            </c:numRef>
          </c:val>
          <c:smooth val="0"/>
          <c:extLst>
            <c:ext xmlns:c16="http://schemas.microsoft.com/office/drawing/2014/chart" uri="{C3380CC4-5D6E-409C-BE32-E72D297353CC}">
              <c16:uniqueId val="{00000001-5190-4DBC-9030-8F811AED95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1132.75</c:v>
                </c:pt>
                <c:pt idx="4">
                  <c:v>1188.51</c:v>
                </c:pt>
              </c:numCache>
            </c:numRef>
          </c:val>
          <c:extLst>
            <c:ext xmlns:c16="http://schemas.microsoft.com/office/drawing/2014/chart" uri="{C3380CC4-5D6E-409C-BE32-E72D297353CC}">
              <c16:uniqueId val="{00000000-189B-439C-B6B8-7D2882E7FF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1050.51</c:v>
                </c:pt>
                <c:pt idx="4">
                  <c:v>747.84</c:v>
                </c:pt>
              </c:numCache>
            </c:numRef>
          </c:val>
          <c:smooth val="0"/>
          <c:extLst>
            <c:ext xmlns:c16="http://schemas.microsoft.com/office/drawing/2014/chart" uri="{C3380CC4-5D6E-409C-BE32-E72D297353CC}">
              <c16:uniqueId val="{00000001-189B-439C-B6B8-7D2882E7FF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99.62</c:v>
                </c:pt>
                <c:pt idx="4">
                  <c:v>104.63</c:v>
                </c:pt>
              </c:numCache>
            </c:numRef>
          </c:val>
          <c:extLst>
            <c:ext xmlns:c16="http://schemas.microsoft.com/office/drawing/2014/chart" uri="{C3380CC4-5D6E-409C-BE32-E72D297353CC}">
              <c16:uniqueId val="{00000000-5979-4114-9928-C225B30FBE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82.65</c:v>
                </c:pt>
                <c:pt idx="4">
                  <c:v>90.17</c:v>
                </c:pt>
              </c:numCache>
            </c:numRef>
          </c:val>
          <c:smooth val="0"/>
          <c:extLst>
            <c:ext xmlns:c16="http://schemas.microsoft.com/office/drawing/2014/chart" uri="{C3380CC4-5D6E-409C-BE32-E72D297353CC}">
              <c16:uniqueId val="{00000001-5979-4114-9928-C225B30FBE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152</c:v>
                </c:pt>
                <c:pt idx="4">
                  <c:v>145.16</c:v>
                </c:pt>
              </c:numCache>
            </c:numRef>
          </c:val>
          <c:extLst>
            <c:ext xmlns:c16="http://schemas.microsoft.com/office/drawing/2014/chart" uri="{C3380CC4-5D6E-409C-BE32-E72D297353CC}">
              <c16:uniqueId val="{00000000-D29E-4AD6-8B41-9C24878FBD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186.3</c:v>
                </c:pt>
                <c:pt idx="4">
                  <c:v>173.17</c:v>
                </c:pt>
              </c:numCache>
            </c:numRef>
          </c:val>
          <c:smooth val="0"/>
          <c:extLst>
            <c:ext xmlns:c16="http://schemas.microsoft.com/office/drawing/2014/chart" uri="{C3380CC4-5D6E-409C-BE32-E72D297353CC}">
              <c16:uniqueId val="{00000001-D29E-4AD6-8B41-9C24878FBD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宇佐市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54000</v>
      </c>
      <c r="AM8" s="37"/>
      <c r="AN8" s="37"/>
      <c r="AO8" s="37"/>
      <c r="AP8" s="37"/>
      <c r="AQ8" s="37"/>
      <c r="AR8" s="37"/>
      <c r="AS8" s="37"/>
      <c r="AT8" s="38">
        <f>データ!T6</f>
        <v>439.05</v>
      </c>
      <c r="AU8" s="38"/>
      <c r="AV8" s="38"/>
      <c r="AW8" s="38"/>
      <c r="AX8" s="38"/>
      <c r="AY8" s="38"/>
      <c r="AZ8" s="38"/>
      <c r="BA8" s="38"/>
      <c r="BB8" s="38">
        <f>データ!U6</f>
        <v>122.99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51.31</v>
      </c>
      <c r="J10" s="38"/>
      <c r="K10" s="38"/>
      <c r="L10" s="38"/>
      <c r="M10" s="38"/>
      <c r="N10" s="38"/>
      <c r="O10" s="38"/>
      <c r="P10" s="38">
        <f>データ!P6</f>
        <v>29.72</v>
      </c>
      <c r="Q10" s="38"/>
      <c r="R10" s="38"/>
      <c r="S10" s="38"/>
      <c r="T10" s="38"/>
      <c r="U10" s="38"/>
      <c r="V10" s="38"/>
      <c r="W10" s="38">
        <f>データ!Q6</f>
        <v>88.34</v>
      </c>
      <c r="X10" s="38"/>
      <c r="Y10" s="38"/>
      <c r="Z10" s="38"/>
      <c r="AA10" s="38"/>
      <c r="AB10" s="38"/>
      <c r="AC10" s="38"/>
      <c r="AD10" s="37">
        <f>データ!R6</f>
        <v>2930</v>
      </c>
      <c r="AE10" s="37"/>
      <c r="AF10" s="37"/>
      <c r="AG10" s="37"/>
      <c r="AH10" s="37"/>
      <c r="AI10" s="37"/>
      <c r="AJ10" s="37"/>
      <c r="AK10" s="2"/>
      <c r="AL10" s="37">
        <f>データ!V6</f>
        <v>15934</v>
      </c>
      <c r="AM10" s="37"/>
      <c r="AN10" s="37"/>
      <c r="AO10" s="37"/>
      <c r="AP10" s="37"/>
      <c r="AQ10" s="37"/>
      <c r="AR10" s="37"/>
      <c r="AS10" s="37"/>
      <c r="AT10" s="38">
        <f>データ!W6</f>
        <v>4.83</v>
      </c>
      <c r="AU10" s="38"/>
      <c r="AV10" s="38"/>
      <c r="AW10" s="38"/>
      <c r="AX10" s="38"/>
      <c r="AY10" s="38"/>
      <c r="AZ10" s="38"/>
      <c r="BA10" s="38"/>
      <c r="BB10" s="38">
        <f>データ!X6</f>
        <v>3298.96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sR3TOeLw9UXQ4K+TDf5+5ts8pl4b4ksOVb4g4DASyWuqR28THl7u7G9YqqwFbAvPhneFfngwAscxt7IXaOQXQ==" saltValue="xBhQ7d8DVqQkc0bi1Vh2Q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442119</v>
      </c>
      <c r="D6" s="19">
        <f t="shared" si="3"/>
        <v>46</v>
      </c>
      <c r="E6" s="19">
        <f t="shared" si="3"/>
        <v>17</v>
      </c>
      <c r="F6" s="19">
        <f t="shared" si="3"/>
        <v>1</v>
      </c>
      <c r="G6" s="19">
        <f t="shared" si="3"/>
        <v>0</v>
      </c>
      <c r="H6" s="19" t="str">
        <f t="shared" si="3"/>
        <v>大分県　宇佐市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51.31</v>
      </c>
      <c r="P6" s="20">
        <f t="shared" si="3"/>
        <v>29.72</v>
      </c>
      <c r="Q6" s="20">
        <f t="shared" si="3"/>
        <v>88.34</v>
      </c>
      <c r="R6" s="20">
        <f t="shared" si="3"/>
        <v>2930</v>
      </c>
      <c r="S6" s="20">
        <f t="shared" si="3"/>
        <v>54000</v>
      </c>
      <c r="T6" s="20">
        <f t="shared" si="3"/>
        <v>439.05</v>
      </c>
      <c r="U6" s="20">
        <f t="shared" si="3"/>
        <v>122.99</v>
      </c>
      <c r="V6" s="20">
        <f t="shared" si="3"/>
        <v>15934</v>
      </c>
      <c r="W6" s="20">
        <f t="shared" si="3"/>
        <v>4.83</v>
      </c>
      <c r="X6" s="20">
        <f t="shared" si="3"/>
        <v>3298.96</v>
      </c>
      <c r="Y6" s="21" t="str">
        <f>IF(Y7="",NA(),Y7)</f>
        <v>-</v>
      </c>
      <c r="Z6" s="21" t="str">
        <f t="shared" ref="Z6:AH6" si="4">IF(Z7="",NA(),Z7)</f>
        <v>-</v>
      </c>
      <c r="AA6" s="21" t="str">
        <f t="shared" si="4"/>
        <v>-</v>
      </c>
      <c r="AB6" s="21">
        <f t="shared" si="4"/>
        <v>100.68</v>
      </c>
      <c r="AC6" s="21">
        <f t="shared" si="4"/>
        <v>100.44</v>
      </c>
      <c r="AD6" s="21" t="str">
        <f t="shared" si="4"/>
        <v>-</v>
      </c>
      <c r="AE6" s="21" t="str">
        <f t="shared" si="4"/>
        <v>-</v>
      </c>
      <c r="AF6" s="21" t="str">
        <f t="shared" si="4"/>
        <v>-</v>
      </c>
      <c r="AG6" s="21">
        <f t="shared" si="4"/>
        <v>107.21</v>
      </c>
      <c r="AH6" s="21">
        <f t="shared" si="4"/>
        <v>106.22</v>
      </c>
      <c r="AI6" s="20" t="str">
        <f>IF(AI7="","",IF(AI7="-","【-】","【"&amp;SUBSTITUTE(TEXT(AI7,"#,##0.00"),"-","△")&amp;"】"))</f>
        <v>【107.02】</v>
      </c>
      <c r="AJ6" s="21" t="str">
        <f>IF(AJ7="",NA(),AJ7)</f>
        <v>-</v>
      </c>
      <c r="AK6" s="21" t="str">
        <f t="shared" ref="AK6:AS6" si="5">IF(AK7="",NA(),AK7)</f>
        <v>-</v>
      </c>
      <c r="AL6" s="21" t="str">
        <f t="shared" si="5"/>
        <v>-</v>
      </c>
      <c r="AM6" s="21">
        <f t="shared" si="5"/>
        <v>0.81</v>
      </c>
      <c r="AN6" s="20">
        <f t="shared" si="5"/>
        <v>0</v>
      </c>
      <c r="AO6" s="21" t="str">
        <f t="shared" si="5"/>
        <v>-</v>
      </c>
      <c r="AP6" s="21" t="str">
        <f t="shared" si="5"/>
        <v>-</v>
      </c>
      <c r="AQ6" s="21" t="str">
        <f t="shared" si="5"/>
        <v>-</v>
      </c>
      <c r="AR6" s="21">
        <f t="shared" si="5"/>
        <v>43.71</v>
      </c>
      <c r="AS6" s="21">
        <f t="shared" si="5"/>
        <v>18.010000000000002</v>
      </c>
      <c r="AT6" s="20" t="str">
        <f>IF(AT7="","",IF(AT7="-","【-】","【"&amp;SUBSTITUTE(TEXT(AT7,"#,##0.00"),"-","△")&amp;"】"))</f>
        <v>【3.09】</v>
      </c>
      <c r="AU6" s="21" t="str">
        <f>IF(AU7="",NA(),AU7)</f>
        <v>-</v>
      </c>
      <c r="AV6" s="21" t="str">
        <f t="shared" ref="AV6:BD6" si="6">IF(AV7="",NA(),AV7)</f>
        <v>-</v>
      </c>
      <c r="AW6" s="21" t="str">
        <f t="shared" si="6"/>
        <v>-</v>
      </c>
      <c r="AX6" s="21">
        <f t="shared" si="6"/>
        <v>23.65</v>
      </c>
      <c r="AY6" s="21">
        <f t="shared" si="6"/>
        <v>22.5</v>
      </c>
      <c r="AZ6" s="21" t="str">
        <f t="shared" si="6"/>
        <v>-</v>
      </c>
      <c r="BA6" s="21" t="str">
        <f t="shared" si="6"/>
        <v>-</v>
      </c>
      <c r="BB6" s="21" t="str">
        <f t="shared" si="6"/>
        <v>-</v>
      </c>
      <c r="BC6" s="21">
        <f t="shared" si="6"/>
        <v>40.67</v>
      </c>
      <c r="BD6" s="21">
        <f t="shared" si="6"/>
        <v>59.4</v>
      </c>
      <c r="BE6" s="20" t="str">
        <f>IF(BE7="","",IF(BE7="-","【-】","【"&amp;SUBSTITUTE(TEXT(BE7,"#,##0.00"),"-","△")&amp;"】"))</f>
        <v>【71.39】</v>
      </c>
      <c r="BF6" s="21" t="str">
        <f>IF(BF7="",NA(),BF7)</f>
        <v>-</v>
      </c>
      <c r="BG6" s="21" t="str">
        <f t="shared" ref="BG6:BO6" si="7">IF(BG7="",NA(),BG7)</f>
        <v>-</v>
      </c>
      <c r="BH6" s="21" t="str">
        <f t="shared" si="7"/>
        <v>-</v>
      </c>
      <c r="BI6" s="21">
        <f t="shared" si="7"/>
        <v>1132.75</v>
      </c>
      <c r="BJ6" s="21">
        <f t="shared" si="7"/>
        <v>1188.51</v>
      </c>
      <c r="BK6" s="21" t="str">
        <f t="shared" si="7"/>
        <v>-</v>
      </c>
      <c r="BL6" s="21" t="str">
        <f t="shared" si="7"/>
        <v>-</v>
      </c>
      <c r="BM6" s="21" t="str">
        <f t="shared" si="7"/>
        <v>-</v>
      </c>
      <c r="BN6" s="21">
        <f t="shared" si="7"/>
        <v>1050.51</v>
      </c>
      <c r="BO6" s="21">
        <f t="shared" si="7"/>
        <v>747.84</v>
      </c>
      <c r="BP6" s="20" t="str">
        <f>IF(BP7="","",IF(BP7="-","【-】","【"&amp;SUBSTITUTE(TEXT(BP7,"#,##0.00"),"-","△")&amp;"】"))</f>
        <v>【669.11】</v>
      </c>
      <c r="BQ6" s="21" t="str">
        <f>IF(BQ7="",NA(),BQ7)</f>
        <v>-</v>
      </c>
      <c r="BR6" s="21" t="str">
        <f t="shared" ref="BR6:BZ6" si="8">IF(BR7="",NA(),BR7)</f>
        <v>-</v>
      </c>
      <c r="BS6" s="21" t="str">
        <f t="shared" si="8"/>
        <v>-</v>
      </c>
      <c r="BT6" s="21">
        <f t="shared" si="8"/>
        <v>99.62</v>
      </c>
      <c r="BU6" s="21">
        <f t="shared" si="8"/>
        <v>104.63</v>
      </c>
      <c r="BV6" s="21" t="str">
        <f t="shared" si="8"/>
        <v>-</v>
      </c>
      <c r="BW6" s="21" t="str">
        <f t="shared" si="8"/>
        <v>-</v>
      </c>
      <c r="BX6" s="21" t="str">
        <f t="shared" si="8"/>
        <v>-</v>
      </c>
      <c r="BY6" s="21">
        <f t="shared" si="8"/>
        <v>82.65</v>
      </c>
      <c r="BZ6" s="21">
        <f t="shared" si="8"/>
        <v>90.17</v>
      </c>
      <c r="CA6" s="20" t="str">
        <f>IF(CA7="","",IF(CA7="-","【-】","【"&amp;SUBSTITUTE(TEXT(CA7,"#,##0.00"),"-","△")&amp;"】"))</f>
        <v>【99.73】</v>
      </c>
      <c r="CB6" s="21" t="str">
        <f>IF(CB7="",NA(),CB7)</f>
        <v>-</v>
      </c>
      <c r="CC6" s="21" t="str">
        <f t="shared" ref="CC6:CK6" si="9">IF(CC7="",NA(),CC7)</f>
        <v>-</v>
      </c>
      <c r="CD6" s="21" t="str">
        <f t="shared" si="9"/>
        <v>-</v>
      </c>
      <c r="CE6" s="21">
        <f t="shared" si="9"/>
        <v>152</v>
      </c>
      <c r="CF6" s="21">
        <f t="shared" si="9"/>
        <v>145.16</v>
      </c>
      <c r="CG6" s="21" t="str">
        <f t="shared" si="9"/>
        <v>-</v>
      </c>
      <c r="CH6" s="21" t="str">
        <f t="shared" si="9"/>
        <v>-</v>
      </c>
      <c r="CI6" s="21" t="str">
        <f t="shared" si="9"/>
        <v>-</v>
      </c>
      <c r="CJ6" s="21">
        <f t="shared" si="9"/>
        <v>186.3</v>
      </c>
      <c r="CK6" s="21">
        <f t="shared" si="9"/>
        <v>173.17</v>
      </c>
      <c r="CL6" s="20" t="str">
        <f>IF(CL7="","",IF(CL7="-","【-】","【"&amp;SUBSTITUTE(TEXT(CL7,"#,##0.00"),"-","△")&amp;"】"))</f>
        <v>【134.98】</v>
      </c>
      <c r="CM6" s="21" t="str">
        <f>IF(CM7="",NA(),CM7)</f>
        <v>-</v>
      </c>
      <c r="CN6" s="21" t="str">
        <f t="shared" ref="CN6:CV6" si="10">IF(CN7="",NA(),CN7)</f>
        <v>-</v>
      </c>
      <c r="CO6" s="21" t="str">
        <f t="shared" si="10"/>
        <v>-</v>
      </c>
      <c r="CP6" s="21">
        <f t="shared" si="10"/>
        <v>58.66</v>
      </c>
      <c r="CQ6" s="21">
        <f t="shared" si="10"/>
        <v>60.55</v>
      </c>
      <c r="CR6" s="21" t="str">
        <f t="shared" si="10"/>
        <v>-</v>
      </c>
      <c r="CS6" s="21" t="str">
        <f t="shared" si="10"/>
        <v>-</v>
      </c>
      <c r="CT6" s="21" t="str">
        <f t="shared" si="10"/>
        <v>-</v>
      </c>
      <c r="CU6" s="21">
        <f t="shared" si="10"/>
        <v>50.53</v>
      </c>
      <c r="CV6" s="21">
        <f t="shared" si="10"/>
        <v>56.43</v>
      </c>
      <c r="CW6" s="20" t="str">
        <f>IF(CW7="","",IF(CW7="-","【-】","【"&amp;SUBSTITUTE(TEXT(CW7,"#,##0.00"),"-","△")&amp;"】"))</f>
        <v>【59.99】</v>
      </c>
      <c r="CX6" s="21" t="str">
        <f>IF(CX7="",NA(),CX7)</f>
        <v>-</v>
      </c>
      <c r="CY6" s="21" t="str">
        <f t="shared" ref="CY6:DG6" si="11">IF(CY7="",NA(),CY7)</f>
        <v>-</v>
      </c>
      <c r="CZ6" s="21" t="str">
        <f t="shared" si="11"/>
        <v>-</v>
      </c>
      <c r="DA6" s="21">
        <f t="shared" si="11"/>
        <v>78.86</v>
      </c>
      <c r="DB6" s="21">
        <f t="shared" si="11"/>
        <v>82.65</v>
      </c>
      <c r="DC6" s="21" t="str">
        <f t="shared" si="11"/>
        <v>-</v>
      </c>
      <c r="DD6" s="21" t="str">
        <f t="shared" si="11"/>
        <v>-</v>
      </c>
      <c r="DE6" s="21" t="str">
        <f t="shared" si="11"/>
        <v>-</v>
      </c>
      <c r="DF6" s="21">
        <f t="shared" si="11"/>
        <v>82.08</v>
      </c>
      <c r="DG6" s="21">
        <f t="shared" si="11"/>
        <v>91.07</v>
      </c>
      <c r="DH6" s="20" t="str">
        <f>IF(DH7="","",IF(DH7="-","【-】","【"&amp;SUBSTITUTE(TEXT(DH7,"#,##0.00"),"-","△")&amp;"】"))</f>
        <v>【95.72】</v>
      </c>
      <c r="DI6" s="21" t="str">
        <f>IF(DI7="",NA(),DI7)</f>
        <v>-</v>
      </c>
      <c r="DJ6" s="21" t="str">
        <f t="shared" ref="DJ6:DR6" si="12">IF(DJ7="",NA(),DJ7)</f>
        <v>-</v>
      </c>
      <c r="DK6" s="21" t="str">
        <f t="shared" si="12"/>
        <v>-</v>
      </c>
      <c r="DL6" s="21">
        <f t="shared" si="12"/>
        <v>3.7</v>
      </c>
      <c r="DM6" s="21">
        <f t="shared" si="12"/>
        <v>7.19</v>
      </c>
      <c r="DN6" s="21" t="str">
        <f t="shared" si="12"/>
        <v>-</v>
      </c>
      <c r="DO6" s="21" t="str">
        <f t="shared" si="12"/>
        <v>-</v>
      </c>
      <c r="DP6" s="21" t="str">
        <f t="shared" si="12"/>
        <v>-</v>
      </c>
      <c r="DQ6" s="21">
        <f t="shared" si="12"/>
        <v>12.7</v>
      </c>
      <c r="DR6" s="21">
        <f t="shared" si="12"/>
        <v>23.54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1.5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1.65</v>
      </c>
      <c r="EN6" s="21">
        <f t="shared" si="14"/>
        <v>0.15</v>
      </c>
      <c r="EO6" s="20" t="str">
        <f>IF(EO7="","",IF(EO7="-","【-】","【"&amp;SUBSTITUTE(TEXT(EO7,"#,##0.00"),"-","△")&amp;"】"))</f>
        <v>【0.24】</v>
      </c>
    </row>
    <row r="7" spans="1:148" s="22" customFormat="1" x14ac:dyDescent="0.15">
      <c r="A7" s="14"/>
      <c r="B7" s="23">
        <v>2021</v>
      </c>
      <c r="C7" s="23">
        <v>442119</v>
      </c>
      <c r="D7" s="23">
        <v>46</v>
      </c>
      <c r="E7" s="23">
        <v>17</v>
      </c>
      <c r="F7" s="23">
        <v>1</v>
      </c>
      <c r="G7" s="23">
        <v>0</v>
      </c>
      <c r="H7" s="23" t="s">
        <v>96</v>
      </c>
      <c r="I7" s="23" t="s">
        <v>97</v>
      </c>
      <c r="J7" s="23" t="s">
        <v>98</v>
      </c>
      <c r="K7" s="23" t="s">
        <v>99</v>
      </c>
      <c r="L7" s="23" t="s">
        <v>100</v>
      </c>
      <c r="M7" s="23" t="s">
        <v>101</v>
      </c>
      <c r="N7" s="24" t="s">
        <v>102</v>
      </c>
      <c r="O7" s="24">
        <v>51.31</v>
      </c>
      <c r="P7" s="24">
        <v>29.72</v>
      </c>
      <c r="Q7" s="24">
        <v>88.34</v>
      </c>
      <c r="R7" s="24">
        <v>2930</v>
      </c>
      <c r="S7" s="24">
        <v>54000</v>
      </c>
      <c r="T7" s="24">
        <v>439.05</v>
      </c>
      <c r="U7" s="24">
        <v>122.99</v>
      </c>
      <c r="V7" s="24">
        <v>15934</v>
      </c>
      <c r="W7" s="24">
        <v>4.83</v>
      </c>
      <c r="X7" s="24">
        <v>3298.96</v>
      </c>
      <c r="Y7" s="24" t="s">
        <v>102</v>
      </c>
      <c r="Z7" s="24" t="s">
        <v>102</v>
      </c>
      <c r="AA7" s="24" t="s">
        <v>102</v>
      </c>
      <c r="AB7" s="24">
        <v>100.68</v>
      </c>
      <c r="AC7" s="24">
        <v>100.44</v>
      </c>
      <c r="AD7" s="24" t="s">
        <v>102</v>
      </c>
      <c r="AE7" s="24" t="s">
        <v>102</v>
      </c>
      <c r="AF7" s="24" t="s">
        <v>102</v>
      </c>
      <c r="AG7" s="24">
        <v>107.21</v>
      </c>
      <c r="AH7" s="24">
        <v>106.22</v>
      </c>
      <c r="AI7" s="24">
        <v>107.02</v>
      </c>
      <c r="AJ7" s="24" t="s">
        <v>102</v>
      </c>
      <c r="AK7" s="24" t="s">
        <v>102</v>
      </c>
      <c r="AL7" s="24" t="s">
        <v>102</v>
      </c>
      <c r="AM7" s="24">
        <v>0.81</v>
      </c>
      <c r="AN7" s="24">
        <v>0</v>
      </c>
      <c r="AO7" s="24" t="s">
        <v>102</v>
      </c>
      <c r="AP7" s="24" t="s">
        <v>102</v>
      </c>
      <c r="AQ7" s="24" t="s">
        <v>102</v>
      </c>
      <c r="AR7" s="24">
        <v>43.71</v>
      </c>
      <c r="AS7" s="24">
        <v>18.010000000000002</v>
      </c>
      <c r="AT7" s="24">
        <v>3.09</v>
      </c>
      <c r="AU7" s="24" t="s">
        <v>102</v>
      </c>
      <c r="AV7" s="24" t="s">
        <v>102</v>
      </c>
      <c r="AW7" s="24" t="s">
        <v>102</v>
      </c>
      <c r="AX7" s="24">
        <v>23.65</v>
      </c>
      <c r="AY7" s="24">
        <v>22.5</v>
      </c>
      <c r="AZ7" s="24" t="s">
        <v>102</v>
      </c>
      <c r="BA7" s="24" t="s">
        <v>102</v>
      </c>
      <c r="BB7" s="24" t="s">
        <v>102</v>
      </c>
      <c r="BC7" s="24">
        <v>40.67</v>
      </c>
      <c r="BD7" s="24">
        <v>59.4</v>
      </c>
      <c r="BE7" s="24">
        <v>71.39</v>
      </c>
      <c r="BF7" s="24" t="s">
        <v>102</v>
      </c>
      <c r="BG7" s="24" t="s">
        <v>102</v>
      </c>
      <c r="BH7" s="24" t="s">
        <v>102</v>
      </c>
      <c r="BI7" s="24">
        <v>1132.75</v>
      </c>
      <c r="BJ7" s="24">
        <v>1188.51</v>
      </c>
      <c r="BK7" s="24" t="s">
        <v>102</v>
      </c>
      <c r="BL7" s="24" t="s">
        <v>102</v>
      </c>
      <c r="BM7" s="24" t="s">
        <v>102</v>
      </c>
      <c r="BN7" s="24">
        <v>1050.51</v>
      </c>
      <c r="BO7" s="24">
        <v>747.84</v>
      </c>
      <c r="BP7" s="24">
        <v>669.11</v>
      </c>
      <c r="BQ7" s="24" t="s">
        <v>102</v>
      </c>
      <c r="BR7" s="24" t="s">
        <v>102</v>
      </c>
      <c r="BS7" s="24" t="s">
        <v>102</v>
      </c>
      <c r="BT7" s="24">
        <v>99.62</v>
      </c>
      <c r="BU7" s="24">
        <v>104.63</v>
      </c>
      <c r="BV7" s="24" t="s">
        <v>102</v>
      </c>
      <c r="BW7" s="24" t="s">
        <v>102</v>
      </c>
      <c r="BX7" s="24" t="s">
        <v>102</v>
      </c>
      <c r="BY7" s="24">
        <v>82.65</v>
      </c>
      <c r="BZ7" s="24">
        <v>90.17</v>
      </c>
      <c r="CA7" s="24">
        <v>99.73</v>
      </c>
      <c r="CB7" s="24" t="s">
        <v>102</v>
      </c>
      <c r="CC7" s="24" t="s">
        <v>102</v>
      </c>
      <c r="CD7" s="24" t="s">
        <v>102</v>
      </c>
      <c r="CE7" s="24">
        <v>152</v>
      </c>
      <c r="CF7" s="24">
        <v>145.16</v>
      </c>
      <c r="CG7" s="24" t="s">
        <v>102</v>
      </c>
      <c r="CH7" s="24" t="s">
        <v>102</v>
      </c>
      <c r="CI7" s="24" t="s">
        <v>102</v>
      </c>
      <c r="CJ7" s="24">
        <v>186.3</v>
      </c>
      <c r="CK7" s="24">
        <v>173.17</v>
      </c>
      <c r="CL7" s="24">
        <v>134.97999999999999</v>
      </c>
      <c r="CM7" s="24" t="s">
        <v>102</v>
      </c>
      <c r="CN7" s="24" t="s">
        <v>102</v>
      </c>
      <c r="CO7" s="24" t="s">
        <v>102</v>
      </c>
      <c r="CP7" s="24">
        <v>58.66</v>
      </c>
      <c r="CQ7" s="24">
        <v>60.55</v>
      </c>
      <c r="CR7" s="24" t="s">
        <v>102</v>
      </c>
      <c r="CS7" s="24" t="s">
        <v>102</v>
      </c>
      <c r="CT7" s="24" t="s">
        <v>102</v>
      </c>
      <c r="CU7" s="24">
        <v>50.53</v>
      </c>
      <c r="CV7" s="24">
        <v>56.43</v>
      </c>
      <c r="CW7" s="24">
        <v>59.99</v>
      </c>
      <c r="CX7" s="24" t="s">
        <v>102</v>
      </c>
      <c r="CY7" s="24" t="s">
        <v>102</v>
      </c>
      <c r="CZ7" s="24" t="s">
        <v>102</v>
      </c>
      <c r="DA7" s="24">
        <v>78.86</v>
      </c>
      <c r="DB7" s="24">
        <v>82.65</v>
      </c>
      <c r="DC7" s="24" t="s">
        <v>102</v>
      </c>
      <c r="DD7" s="24" t="s">
        <v>102</v>
      </c>
      <c r="DE7" s="24" t="s">
        <v>102</v>
      </c>
      <c r="DF7" s="24">
        <v>82.08</v>
      </c>
      <c r="DG7" s="24">
        <v>91.07</v>
      </c>
      <c r="DH7" s="24">
        <v>95.72</v>
      </c>
      <c r="DI7" s="24" t="s">
        <v>102</v>
      </c>
      <c r="DJ7" s="24" t="s">
        <v>102</v>
      </c>
      <c r="DK7" s="24" t="s">
        <v>102</v>
      </c>
      <c r="DL7" s="24">
        <v>3.7</v>
      </c>
      <c r="DM7" s="24">
        <v>7.19</v>
      </c>
      <c r="DN7" s="24" t="s">
        <v>102</v>
      </c>
      <c r="DO7" s="24" t="s">
        <v>102</v>
      </c>
      <c r="DP7" s="24" t="s">
        <v>102</v>
      </c>
      <c r="DQ7" s="24">
        <v>12.7</v>
      </c>
      <c r="DR7" s="24">
        <v>23.54</v>
      </c>
      <c r="DS7" s="24">
        <v>38.17</v>
      </c>
      <c r="DT7" s="24" t="s">
        <v>102</v>
      </c>
      <c r="DU7" s="24" t="s">
        <v>102</v>
      </c>
      <c r="DV7" s="24" t="s">
        <v>102</v>
      </c>
      <c r="DW7" s="24">
        <v>0</v>
      </c>
      <c r="DX7" s="24">
        <v>0</v>
      </c>
      <c r="DY7" s="24" t="s">
        <v>102</v>
      </c>
      <c r="DZ7" s="24" t="s">
        <v>102</v>
      </c>
      <c r="EA7" s="24" t="s">
        <v>102</v>
      </c>
      <c r="EB7" s="24">
        <v>0</v>
      </c>
      <c r="EC7" s="24">
        <v>1.5</v>
      </c>
      <c r="ED7" s="24">
        <v>6.54</v>
      </c>
      <c r="EE7" s="24" t="s">
        <v>102</v>
      </c>
      <c r="EF7" s="24" t="s">
        <v>102</v>
      </c>
      <c r="EG7" s="24" t="s">
        <v>102</v>
      </c>
      <c r="EH7" s="24">
        <v>0</v>
      </c>
      <c r="EI7" s="24">
        <v>0</v>
      </c>
      <c r="EJ7" s="24" t="s">
        <v>102</v>
      </c>
      <c r="EK7" s="24" t="s">
        <v>102</v>
      </c>
      <c r="EL7" s="24" t="s">
        <v>102</v>
      </c>
      <c r="EM7" s="24">
        <v>1.65</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2023-01-23T02:53:38Z</cp:lastPrinted>
  <dcterms:created xsi:type="dcterms:W3CDTF">2023-01-12T23:35:43Z</dcterms:created>
  <dcterms:modified xsi:type="dcterms:W3CDTF">2023-02-02T00:36:34Z</dcterms:modified>
  <cp:category/>
</cp:coreProperties>
</file>