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10杵築市〇\"/>
    </mc:Choice>
  </mc:AlternateContent>
  <workbookProtection workbookAlgorithmName="SHA-512" workbookHashValue="43ZAoeRZ364RWqH13CQKmYkjWkKJQIZx1yyqjKMrOsE8kgSbt/BoekwWTIoYCLGExTCVutSXXiB6VfjiO1zUrA==" workbookSaltValue="/3iG4mKOCSAMPxehZQSv6w==" workbookSpinCount="100000" lockStructure="1"/>
  <bookViews>
    <workbookView xWindow="0" yWindow="0" windowWidth="20490" windowHeight="76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G85" i="4"/>
  <c r="BB10" i="4"/>
  <c r="AT10" i="4"/>
  <c r="AL10" i="4"/>
  <c r="W10" i="4"/>
  <c r="B10" i="4"/>
  <c r="BB8" i="4"/>
  <c r="AT8" i="4"/>
  <c r="AL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<sst xmlns="http://schemas.openxmlformats.org/spreadsheetml/2006/main" count="228" uniqueCount="114">
  <si>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</si>
  <si>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</si>
  <si>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</si>
  <si>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</si>
  <si>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</si>
  <si>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</si>
  <si>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</si>
  <si>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</si>
  <si>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</si>
  <si>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</si>
  <si>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</si>
  <si>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</si>
  <si>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</si>
  <si>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</si>
  <si>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</si>
  <si>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</si>
  <si>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</si>
  <si>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</si>
  <si>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</si>
  <si>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</si>
  <si>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</si>
  <si>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</si>
  <si>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</si>
  <si>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</si>
  <si>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</si>
  <si>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</si>
  <si>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</si>
  <si>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</si>
  <si>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</si>
  <si>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</si>
  <si>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</si>
  <si>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</si>
  <si>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</si>
  <si>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</si>
  <si>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</si>
  <si>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</si>
  <si>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</si>
  <si>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</si>
  <si>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</si>
  <si>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</si>
  <si>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</si>
  <si>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</si>
  <si>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</si>
  <si>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</si>
  <si>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</si>
  <si>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</si>
  <si>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</si>
  <si>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</si>
  <si>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</si>
  <si>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</si>
  <si>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</si>
  <si>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</si>
  <si>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</si>
  <si>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</si>
  <si>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</si>
  <si>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</si>
  <si>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</si>
  <si>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</si>
  <si>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</si>
  <si>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</si>
  <si>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</si>
  <si>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</si>
  <si>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</si>
  <si>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</si>
  <si>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</si>
  <si>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</si>
  <si>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</si>
  <si>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</si>
  <si>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</si>
  <si>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</si>
  <si>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</si>
  <si>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</si>
  <si>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</si>
  <si>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</si>
  <si>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</si>
  <si>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</si>
  <si>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</si>
  <si>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</si>
  <si>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</si>
  <si>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</si>
  <si>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</si>
  <si>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</si>
  <si>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</si>
  <si>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</si>
  <si>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</si>
  <si>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</si>
  <si>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</si>
  <si>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</si>
  <si>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</si>
  <si>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</si>
  <si>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</si>
  <si>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</si>
  <si>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</si>
  <si>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</si>
  <si>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</si>
  <si>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</si>
  <si>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</si>
  <si>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</si>
  <si>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</si>
  <si>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</si>
  <si>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</si>
  <si>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</si>
  <si>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</si>
  <si>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</si>
  <si>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</si>
  <si>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</si>
  <si>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</si>
  <si>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</si>
  <si>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</si>
  <si>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</si>
  <si>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</si>
  <si>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時点では、経営の健全性、施設の効率性は概ね確保されているといえます。しかしながら、南海トラフ大地震等の災害が想定される中、老朽化した浄水場の更新や法定耐用年数を超えた配管の布設替を如何にして行うかが喫緊の課題となっています。今後は、給水人口の減少による給水収益の低下等も考慮しながら、アセットマネジメントの実施、経営戦略の策定を通して、安定的な経営に資する適正な料金改定が必要となっています。</t>
    <rPh sb="42" eb="44">
      <t>ナンカイ</t>
    </rPh>
    <rPh sb="47" eb="50">
      <t>ダイジシン</t>
    </rPh>
    <rPh sb="50" eb="51">
      <t>トウ</t>
    </rPh>
    <rPh sb="52" eb="54">
      <t>サイガイ</t>
    </rPh>
    <rPh sb="55" eb="57">
      <t>ソウテイ</t>
    </rPh>
    <rPh sb="60" eb="61">
      <t>ナカ</t>
    </rPh>
    <rPh sb="71" eb="73">
      <t>コウシン</t>
    </rPh>
    <rPh sb="84" eb="86">
      <t>ハイカン</t>
    </rPh>
    <rPh sb="87" eb="90">
      <t>フセツガ</t>
    </rPh>
    <rPh sb="91" eb="93">
      <t>イカ</t>
    </rPh>
    <rPh sb="96" eb="97">
      <t>オコナ</t>
    </rPh>
    <rPh sb="100" eb="102">
      <t>キッキン</t>
    </rPh>
    <rPh sb="103" eb="105">
      <t>カダイ</t>
    </rPh>
    <rPh sb="113" eb="115">
      <t>コンゴ</t>
    </rPh>
    <rPh sb="132" eb="134">
      <t>テイカ</t>
    </rPh>
    <rPh sb="134" eb="135">
      <t>トウ</t>
    </rPh>
    <rPh sb="136" eb="138">
      <t>コウリョ</t>
    </rPh>
    <rPh sb="154" eb="156">
      <t>ジッシ</t>
    </rPh>
    <rPh sb="157" eb="159">
      <t>ケイエイ</t>
    </rPh>
    <rPh sb="159" eb="161">
      <t>センリャク</t>
    </rPh>
    <rPh sb="162" eb="164">
      <t>サクテイ</t>
    </rPh>
    <rPh sb="165" eb="166">
      <t>トオ</t>
    </rPh>
    <rPh sb="169" eb="172">
      <t>アンテイテキ</t>
    </rPh>
    <rPh sb="173" eb="175">
      <t>ケイエイ</t>
    </rPh>
    <rPh sb="176" eb="177">
      <t>シ</t>
    </rPh>
    <rPh sb="179" eb="181">
      <t>テキセイ</t>
    </rPh>
    <rPh sb="182" eb="184">
      <t>リョウキン</t>
    </rPh>
    <rPh sb="184" eb="186">
      <t>カイテイ</t>
    </rPh>
    <rPh sb="187" eb="189">
      <t>ヒツヨウ</t>
    </rPh>
    <phoneticPr fontId="16"/>
  </si>
  <si>
    <t>①『経常収支比率』…経常費用が経常収益でどの程度補われているかを示す指標。100％を上回っており、この指標においては、健全な経営状況にあるといえますが、R02に全簡易水道事業の統合により費用が大きく膨らみ、経営改善を図っていく必要があります。
②『累積欠損金』…浄水場整備事業に係る特別損失により大幅に増加しています。また当該特別損失がなくともR02に簡易水道事業を統合したことで厳しい経営状況にあります。今後は可能な限り速やかに累積欠損金を解消を図るために、料金の改定等を検討していきます。
③『流動比率』…流動負債に対する流動資産の割合で、短期債務に対する支払能力を表す指標。100％を上回っており良好であるが、R02に全簡易水道事業の統合により負債が膨らんでいます。
④『企業債残高対給水収益比率』…給水収益に対する企業債残高の割合であり、企業債残高の規模を表す指標。類似団体平均値より上回っており、今後は老朽管の更新や浄水場更新事業により大幅に増加することとなります。
⑤『料金回収率』…給水に係る費用が、どの程度給水収益で賄えているかを表した指標。100％を下回っており、必要な経費を給水収益で賄えていないことから、適切な料金収入の確保をしなければなりません。
⑥『給水原価』…類似団体平均値及び全国平均と比べて高いのは、R02に全簡易水道事業の統合により、費用がかさんでいます。今後は一層の費用削減に図らなければなりません。
⑦『施設利用率』…配水能力に対する配水量の割合で、施設の利用状況を判断する指標。高い水準で推移しており、良好であるといえます。
⑧『有収率』…施設の稼働が収益につながっているかを判断する指標。類似団体平均値に比べて高い水準で推移していますが、全国平均を下回っており、引き続き上昇に向けた努力が求められています。</t>
    <rPh sb="51" eb="53">
      <t>シヒョウ</t>
    </rPh>
    <rPh sb="59" eb="61">
      <t>ケンゼン</t>
    </rPh>
    <rPh sb="62" eb="64">
      <t>ケイエイ</t>
    </rPh>
    <rPh sb="64" eb="66">
      <t>ジョウキョウ</t>
    </rPh>
    <rPh sb="93" eb="95">
      <t>ヒヨウ</t>
    </rPh>
    <rPh sb="96" eb="97">
      <t>オオ</t>
    </rPh>
    <rPh sb="99" eb="100">
      <t>フク</t>
    </rPh>
    <rPh sb="103" eb="105">
      <t>ケイエイ</t>
    </rPh>
    <rPh sb="105" eb="107">
      <t>カイゼン</t>
    </rPh>
    <rPh sb="108" eb="109">
      <t>ハカ</t>
    </rPh>
    <rPh sb="113" eb="115">
      <t>ヒツヨウ</t>
    </rPh>
    <rPh sb="131" eb="134">
      <t>ジョウスイジョウ</t>
    </rPh>
    <rPh sb="134" eb="136">
      <t>セイビ</t>
    </rPh>
    <rPh sb="136" eb="138">
      <t>ジギョウ</t>
    </rPh>
    <rPh sb="139" eb="140">
      <t>カカ</t>
    </rPh>
    <rPh sb="141" eb="143">
      <t>トクベツ</t>
    </rPh>
    <rPh sb="143" eb="145">
      <t>ソンシツ</t>
    </rPh>
    <rPh sb="148" eb="150">
      <t>オオハバ</t>
    </rPh>
    <rPh sb="151" eb="153">
      <t>ゾウカ</t>
    </rPh>
    <rPh sb="161" eb="163">
      <t>トウガイ</t>
    </rPh>
    <rPh sb="163" eb="165">
      <t>トクベツ</t>
    </rPh>
    <rPh sb="165" eb="167">
      <t>ソンシツ</t>
    </rPh>
    <rPh sb="176" eb="178">
      <t>カンイ</t>
    </rPh>
    <rPh sb="178" eb="180">
      <t>スイドウ</t>
    </rPh>
    <rPh sb="180" eb="182">
      <t>ジギョウ</t>
    </rPh>
    <rPh sb="183" eb="185">
      <t>トウゴウ</t>
    </rPh>
    <rPh sb="190" eb="191">
      <t>キビ</t>
    </rPh>
    <rPh sb="193" eb="195">
      <t>ケイエイ</t>
    </rPh>
    <rPh sb="195" eb="197">
      <t>ジョウキョウ</t>
    </rPh>
    <rPh sb="203" eb="205">
      <t>コンゴ</t>
    </rPh>
    <rPh sb="206" eb="208">
      <t>カノウ</t>
    </rPh>
    <rPh sb="209" eb="210">
      <t>カギ</t>
    </rPh>
    <rPh sb="211" eb="212">
      <t>スミ</t>
    </rPh>
    <rPh sb="215" eb="217">
      <t>ルイセキ</t>
    </rPh>
    <rPh sb="217" eb="220">
      <t>ケッソンキン</t>
    </rPh>
    <rPh sb="221" eb="223">
      <t>カイショウ</t>
    </rPh>
    <rPh sb="224" eb="225">
      <t>ハカ</t>
    </rPh>
    <rPh sb="230" eb="232">
      <t>リョウキン</t>
    </rPh>
    <rPh sb="233" eb="235">
      <t>カイテイ</t>
    </rPh>
    <rPh sb="235" eb="236">
      <t>トウ</t>
    </rPh>
    <rPh sb="237" eb="239">
      <t>ケントウ</t>
    </rPh>
    <rPh sb="301" eb="303">
      <t>リョウコウ</t>
    </rPh>
    <rPh sb="325" eb="327">
      <t>フサイ</t>
    </rPh>
    <rPh sb="387" eb="389">
      <t>ルイジ</t>
    </rPh>
    <rPh sb="389" eb="391">
      <t>ダンタイ</t>
    </rPh>
    <rPh sb="391" eb="394">
      <t>ヘイキンチ</t>
    </rPh>
    <rPh sb="403" eb="405">
      <t>コンゴ</t>
    </rPh>
    <rPh sb="406" eb="408">
      <t>ロウキュウ</t>
    </rPh>
    <rPh sb="408" eb="409">
      <t>カン</t>
    </rPh>
    <rPh sb="410" eb="412">
      <t>コウシン</t>
    </rPh>
    <rPh sb="413" eb="416">
      <t>ジョウスイジョウ</t>
    </rPh>
    <rPh sb="416" eb="418">
      <t>コウシン</t>
    </rPh>
    <rPh sb="418" eb="420">
      <t>ジギョウ</t>
    </rPh>
    <rPh sb="423" eb="425">
      <t>オオハバ</t>
    </rPh>
    <rPh sb="426" eb="428">
      <t>ゾウカ</t>
    </rPh>
    <rPh sb="484" eb="485">
      <t>シタ</t>
    </rPh>
    <rPh sb="513" eb="515">
      <t>テキセツ</t>
    </rPh>
    <rPh sb="516" eb="518">
      <t>リョウキン</t>
    </rPh>
    <rPh sb="518" eb="520">
      <t>シュウニュウ</t>
    </rPh>
    <rPh sb="521" eb="523">
      <t>カクホ</t>
    </rPh>
    <rPh sb="551" eb="552">
      <t>オヨ</t>
    </rPh>
    <rPh sb="553" eb="555">
      <t>ゼンコク</t>
    </rPh>
    <rPh sb="555" eb="557">
      <t>ヘイキン</t>
    </rPh>
    <rPh sb="561" eb="562">
      <t>タカ</t>
    </rPh>
    <rPh sb="584" eb="586">
      <t>ヒヨウ</t>
    </rPh>
    <rPh sb="595" eb="597">
      <t>コンゴ</t>
    </rPh>
    <rPh sb="598" eb="600">
      <t>イッソウ</t>
    </rPh>
    <rPh sb="601" eb="603">
      <t>ヒヨウ</t>
    </rPh>
    <rPh sb="603" eb="605">
      <t>サクゲン</t>
    </rPh>
    <rPh sb="606" eb="607">
      <t>ハカ</t>
    </rPh>
    <rPh sb="740" eb="742">
      <t>ゼンコク</t>
    </rPh>
    <rPh sb="742" eb="744">
      <t>ヘイキン</t>
    </rPh>
    <rPh sb="745" eb="747">
      <t>シタマワ</t>
    </rPh>
    <rPh sb="752" eb="753">
      <t>ヒ</t>
    </rPh>
    <rPh sb="754" eb="755">
      <t>ツヅ</t>
    </rPh>
    <rPh sb="756" eb="758">
      <t>ジョウショウ</t>
    </rPh>
    <rPh sb="759" eb="760">
      <t>ム</t>
    </rPh>
    <rPh sb="762" eb="764">
      <t>ドリョク</t>
    </rPh>
    <rPh sb="765" eb="766">
      <t>モト</t>
    </rPh>
    <phoneticPr fontId="16"/>
  </si>
  <si>
    <t>①『有形固定資産減価償却率』…有形固定資産のうち、償却対象資産の減価償却がどの程度進んでいるかを表す指標。H30以降、簡易水道事業の統合により、大きく償却率が低下しており、R02の全簡易水道事業の統合により、全国平均を大幅に下回っています。ただし、配管等の老朽化は進行していることから、今後計画的な更新が必要です。
②『管路経年比率』…法定耐用年数を超えた管路延長の割合を表す指標。全国平均を下回っていますが、今後老朽管の計画的な更新が求められています。
③『管路更新率』…当該年度に更新した管路延長の割合を表す指標。更新率が減少した理由として、簡易水道事業の統合に伴い、管路延長が大幅に伸びた一方、更新のペースが比例して早まっていないことから、総合的に管路更新率が低下しています。</t>
    <rPh sb="56" eb="58">
      <t>イコウ</t>
    </rPh>
    <rPh sb="59" eb="61">
      <t>カンイ</t>
    </rPh>
    <rPh sb="61" eb="63">
      <t>スイドウ</t>
    </rPh>
    <rPh sb="63" eb="65">
      <t>ジギョウ</t>
    </rPh>
    <rPh sb="66" eb="68">
      <t>トウゴウ</t>
    </rPh>
    <rPh sb="72" eb="73">
      <t>オオ</t>
    </rPh>
    <rPh sb="75" eb="78">
      <t>ショウキャクリツ</t>
    </rPh>
    <rPh sb="79" eb="81">
      <t>テイカ</t>
    </rPh>
    <rPh sb="90" eb="91">
      <t>ゼン</t>
    </rPh>
    <rPh sb="91" eb="93">
      <t>カンイ</t>
    </rPh>
    <rPh sb="93" eb="95">
      <t>スイドウ</t>
    </rPh>
    <rPh sb="95" eb="97">
      <t>ジギョウ</t>
    </rPh>
    <rPh sb="98" eb="100">
      <t>トウゴウ</t>
    </rPh>
    <rPh sb="104" eb="106">
      <t>ゼンコク</t>
    </rPh>
    <rPh sb="106" eb="108">
      <t>ヘイキン</t>
    </rPh>
    <rPh sb="109" eb="111">
      <t>オオハバ</t>
    </rPh>
    <rPh sb="112" eb="113">
      <t>シタ</t>
    </rPh>
    <rPh sb="113" eb="114">
      <t>マワ</t>
    </rPh>
    <rPh sb="124" eb="126">
      <t>ハイカン</t>
    </rPh>
    <rPh sb="126" eb="127">
      <t>トウ</t>
    </rPh>
    <rPh sb="132" eb="134">
      <t>シンコウ</t>
    </rPh>
    <rPh sb="143" eb="145">
      <t>コンゴ</t>
    </rPh>
    <rPh sb="191" eb="193">
      <t>ゼンコク</t>
    </rPh>
    <rPh sb="193" eb="195">
      <t>ヘイキン</t>
    </rPh>
    <rPh sb="196" eb="198">
      <t>シタマワ</t>
    </rPh>
    <rPh sb="207" eb="209">
      <t>ロウキュウ</t>
    </rPh>
    <rPh sb="209" eb="210">
      <t>カン</t>
    </rPh>
    <rPh sb="211" eb="214">
      <t>ケイカクテキ</t>
    </rPh>
    <rPh sb="218" eb="219">
      <t>モト</t>
    </rPh>
    <rPh sb="259" eb="261">
      <t>コウシン</t>
    </rPh>
    <rPh sb="261" eb="262">
      <t>リツ</t>
    </rPh>
    <rPh sb="263" eb="265">
      <t>ゲンショウ</t>
    </rPh>
    <rPh sb="267" eb="269">
      <t>リユウ</t>
    </rPh>
    <rPh sb="273" eb="275">
      <t>カンイ</t>
    </rPh>
    <rPh sb="275" eb="277">
      <t>スイドウ</t>
    </rPh>
    <rPh sb="277" eb="279">
      <t>ジギョウ</t>
    </rPh>
    <rPh sb="280" eb="282">
      <t>トウゴウ</t>
    </rPh>
    <rPh sb="283" eb="284">
      <t>トモナ</t>
    </rPh>
    <rPh sb="286" eb="288">
      <t>カンロ</t>
    </rPh>
    <rPh sb="288" eb="290">
      <t>エンチョウ</t>
    </rPh>
    <rPh sb="291" eb="293">
      <t>オオハバ</t>
    </rPh>
    <rPh sb="294" eb="295">
      <t>ノ</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</si>
</sst>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1.04</c:v>
                </c:pt>
                <c:pt idx="1">
                  <c:v>0.02</c:v>
                </c:pt>
                <c:pt idx="2">
                  <c:v>1.33</c:v>
                </c:pt>
                <c:pt idx="3">
                  <c:v>0.5</c:v>
                </c:pt>
                <c:pt idx="4">
                  <c:v>0.33</c:v>
                </c:pt>
              </c:numCache>
            </c:numRef>
          </c:val>
          <c:extLst>
            <c:ext xmlns:c16="http://schemas.microsoft.com/office/drawing/2014/chart" uri="{C3380CC4-5D6E-409C-BE32-E72D297353CC}">
              <c16:uniqueId val="{00000000-CB18-45BE-9C27-E731FD0D4C0E}"/>
            </c:ext>
          </c:extLst>
        </c:ser>
        <c:dLbls>
          <c:showLegendKey val="0"/>
          <c:showVal val="0"/>
          <c:showCatName val="0"/>
          <c:showSerName val="0"/>
          <c:showPercent val="0"/>
          <c:showBubbleSize val="0"/>
        </c:dLbls>
        <c:gapWidth val="150"/>
        <c:axId val="89548592"/>
        <c:axId val="8954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CB18-45BE-9C27-E731FD0D4C0E}"/>
            </c:ext>
          </c:extLst>
        </c:ser>
        <c:dLbls>
          <c:showLegendKey val="0"/>
          <c:showVal val="0"/>
          <c:showCatName val="0"/>
          <c:showSerName val="0"/>
          <c:showPercent val="0"/>
          <c:showBubbleSize val="0"/>
        </c:dLbls>
        <c:marker val="1"/>
        <c:smooth val="0"/>
        <c:axId val="89548592"/>
        <c:axId val="89548984"/>
      </c:lineChart>
      <c:dateAx>
        <c:axId val="89548592"/>
        <c:scaling>
          <c:orientation val="minMax"/>
        </c:scaling>
        <c:delete val="1"/>
        <c:axPos val="b"/>
        <c:numFmt formatCode="&quot;H&quot;yy" sourceLinked="1"/>
        <c:majorTickMark val="none"/>
        <c:minorTickMark val="none"/>
        <c:tickLblPos val="none"/>
        <c:crossAx val="89548984"/>
        <c:crosses val="autoZero"/>
        <c:auto val="1"/>
        <c:lblOffset val="100"/>
        <c:baseTimeUnit val="years"/>
      </c:dateAx>
      <c:valAx>
        <c:axId val="8954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68.989999999999995</c:v>
                </c:pt>
                <c:pt idx="1">
                  <c:v>72.040000000000006</c:v>
                </c:pt>
                <c:pt idx="2">
                  <c:v>69.73</c:v>
                </c:pt>
                <c:pt idx="3">
                  <c:v>65.430000000000007</c:v>
                </c:pt>
                <c:pt idx="4">
                  <c:v>60.77</c:v>
                </c:pt>
              </c:numCache>
            </c:numRef>
          </c:val>
          <c:extLst>
            <c:ext xmlns:c16="http://schemas.microsoft.com/office/drawing/2014/chart" uri="{C3380CC4-5D6E-409C-BE32-E72D297353CC}">
              <c16:uniqueId val="{00000000-030F-4E16-8201-60E6F0D3329E}"/>
            </c:ext>
          </c:extLst>
        </c:ser>
        <c:dLbls>
          <c:showLegendKey val="0"/>
          <c:showVal val="0"/>
          <c:showCatName val="0"/>
          <c:showSerName val="0"/>
          <c:showPercent val="0"/>
          <c:showBubbleSize val="0"/>
        </c:dLbls>
        <c:gapWidth val="150"/>
        <c:axId val="401245744"/>
        <c:axId val="40124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030F-4E16-8201-60E6F0D3329E}"/>
            </c:ext>
          </c:extLst>
        </c:ser>
        <c:dLbls>
          <c:showLegendKey val="0"/>
          <c:showVal val="0"/>
          <c:showCatName val="0"/>
          <c:showSerName val="0"/>
          <c:showPercent val="0"/>
          <c:showBubbleSize val="0"/>
        </c:dLbls>
        <c:marker val="1"/>
        <c:smooth val="0"/>
        <c:axId val="401245744"/>
        <c:axId val="401246136"/>
      </c:lineChart>
      <c:dateAx>
        <c:axId val="401245744"/>
        <c:scaling>
          <c:orientation val="minMax"/>
        </c:scaling>
        <c:delete val="1"/>
        <c:axPos val="b"/>
        <c:numFmt formatCode="&quot;H&quot;yy" sourceLinked="1"/>
        <c:majorTickMark val="none"/>
        <c:minorTickMark val="none"/>
        <c:tickLblPos val="none"/>
        <c:crossAx val="401246136"/>
        <c:crosses val="autoZero"/>
        <c:auto val="1"/>
        <c:lblOffset val="100"/>
        <c:baseTimeUnit val="years"/>
      </c:dateAx>
      <c:valAx>
        <c:axId val="40124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24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86.12</c:v>
                </c:pt>
                <c:pt idx="1">
                  <c:v>85.95</c:v>
                </c:pt>
                <c:pt idx="2">
                  <c:v>86.09</c:v>
                </c:pt>
                <c:pt idx="3">
                  <c:v>83.41</c:v>
                </c:pt>
                <c:pt idx="4">
                  <c:v>82.2</c:v>
                </c:pt>
              </c:numCache>
            </c:numRef>
          </c:val>
          <c:extLst>
            <c:ext xmlns:c16="http://schemas.microsoft.com/office/drawing/2014/chart" uri="{C3380CC4-5D6E-409C-BE32-E72D297353CC}">
              <c16:uniqueId val="{00000000-713D-4E0D-9879-1BC71972AEA4}"/>
            </c:ext>
          </c:extLst>
        </c:ser>
        <c:dLbls>
          <c:showLegendKey val="0"/>
          <c:showVal val="0"/>
          <c:showCatName val="0"/>
          <c:showSerName val="0"/>
          <c:showPercent val="0"/>
          <c:showBubbleSize val="0"/>
        </c:dLbls>
        <c:gapWidth val="150"/>
        <c:axId val="401247312"/>
        <c:axId val="4012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713D-4E0D-9879-1BC71972AEA4}"/>
            </c:ext>
          </c:extLst>
        </c:ser>
        <c:dLbls>
          <c:showLegendKey val="0"/>
          <c:showVal val="0"/>
          <c:showCatName val="0"/>
          <c:showSerName val="0"/>
          <c:showPercent val="0"/>
          <c:showBubbleSize val="0"/>
        </c:dLbls>
        <c:marker val="1"/>
        <c:smooth val="0"/>
        <c:axId val="401247312"/>
        <c:axId val="401248096"/>
      </c:lineChart>
      <c:dateAx>
        <c:axId val="401247312"/>
        <c:scaling>
          <c:orientation val="minMax"/>
        </c:scaling>
        <c:delete val="1"/>
        <c:axPos val="b"/>
        <c:numFmt formatCode="&quot;H&quot;yy" sourceLinked="1"/>
        <c:majorTickMark val="none"/>
        <c:minorTickMark val="none"/>
        <c:tickLblPos val="none"/>
        <c:crossAx val="401248096"/>
        <c:crosses val="autoZero"/>
        <c:auto val="1"/>
        <c:lblOffset val="100"/>
        <c:baseTimeUnit val="years"/>
      </c:dateAx>
      <c:valAx>
        <c:axId val="4012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24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123.14</c:v>
                </c:pt>
                <c:pt idx="1">
                  <c:v>121.96</c:v>
                </c:pt>
                <c:pt idx="2">
                  <c:v>116.84</c:v>
                </c:pt>
                <c:pt idx="3">
                  <c:v>103.85</c:v>
                </c:pt>
                <c:pt idx="4">
                  <c:v>104.97</c:v>
                </c:pt>
              </c:numCache>
            </c:numRef>
          </c:val>
          <c:extLst>
            <c:ext xmlns:c16="http://schemas.microsoft.com/office/drawing/2014/chart" uri="{C3380CC4-5D6E-409C-BE32-E72D297353CC}">
              <c16:uniqueId val="{00000000-576D-42C5-831E-BC96D87E910E}"/>
            </c:ext>
          </c:extLst>
        </c:ser>
        <c:dLbls>
          <c:showLegendKey val="0"/>
          <c:showVal val="0"/>
          <c:showCatName val="0"/>
          <c:showSerName val="0"/>
          <c:showPercent val="0"/>
          <c:showBubbleSize val="0"/>
        </c:dLbls>
        <c:gapWidth val="150"/>
        <c:axId val="509553128"/>
        <c:axId val="3811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576D-42C5-831E-BC96D87E910E}"/>
            </c:ext>
          </c:extLst>
        </c:ser>
        <c:dLbls>
          <c:showLegendKey val="0"/>
          <c:showVal val="0"/>
          <c:showCatName val="0"/>
          <c:showSerName val="0"/>
          <c:showPercent val="0"/>
          <c:showBubbleSize val="0"/>
        </c:dLbls>
        <c:marker val="1"/>
        <c:smooth val="0"/>
        <c:axId val="509553128"/>
        <c:axId val="38113128"/>
      </c:lineChart>
      <c:dateAx>
        <c:axId val="509553128"/>
        <c:scaling>
          <c:orientation val="minMax"/>
        </c:scaling>
        <c:delete val="1"/>
        <c:axPos val="b"/>
        <c:numFmt formatCode="&quot;H&quot;yy" sourceLinked="1"/>
        <c:majorTickMark val="none"/>
        <c:minorTickMark val="none"/>
        <c:tickLblPos val="none"/>
        <c:crossAx val="38113128"/>
        <c:crosses val="autoZero"/>
        <c:auto val="1"/>
        <c:lblOffset val="100"/>
        <c:baseTimeUnit val="years"/>
      </c:dateAx>
      <c:valAx>
        <c:axId val="38113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955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c:v>
                </c:pt>
                <c:pt idx="1">
                  <c:v>50.16</c:v>
                </c:pt>
                <c:pt idx="2">
                  <c:v>50.5</c:v>
                </c:pt>
                <c:pt idx="3">
                  <c:v>43.89</c:v>
                </c:pt>
                <c:pt idx="4">
                  <c:v>45.09</c:v>
                </c:pt>
              </c:numCache>
            </c:numRef>
          </c:val>
          <c:extLst>
            <c:ext xmlns:c16="http://schemas.microsoft.com/office/drawing/2014/chart" uri="{C3380CC4-5D6E-409C-BE32-E72D297353CC}">
              <c16:uniqueId val="{00000000-BD6D-4075-AB2B-20F951F6339D}"/>
            </c:ext>
          </c:extLst>
        </c:ser>
        <c:dLbls>
          <c:showLegendKey val="0"/>
          <c:showVal val="0"/>
          <c:showCatName val="0"/>
          <c:showSerName val="0"/>
          <c:showPercent val="0"/>
          <c:showBubbleSize val="0"/>
        </c:dLbls>
        <c:gapWidth val="150"/>
        <c:axId val="38109992"/>
        <c:axId val="3811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BD6D-4075-AB2B-20F951F6339D}"/>
            </c:ext>
          </c:extLst>
        </c:ser>
        <c:dLbls>
          <c:showLegendKey val="0"/>
          <c:showVal val="0"/>
          <c:showCatName val="0"/>
          <c:showSerName val="0"/>
          <c:showPercent val="0"/>
          <c:showBubbleSize val="0"/>
        </c:dLbls>
        <c:marker val="1"/>
        <c:smooth val="0"/>
        <c:axId val="38109992"/>
        <c:axId val="38111168"/>
      </c:lineChart>
      <c:dateAx>
        <c:axId val="38109992"/>
        <c:scaling>
          <c:orientation val="minMax"/>
        </c:scaling>
        <c:delete val="1"/>
        <c:axPos val="b"/>
        <c:numFmt formatCode="&quot;H&quot;yy" sourceLinked="1"/>
        <c:majorTickMark val="none"/>
        <c:minorTickMark val="none"/>
        <c:tickLblPos val="none"/>
        <c:crossAx val="38111168"/>
        <c:crosses val="autoZero"/>
        <c:auto val="1"/>
        <c:lblOffset val="100"/>
        <c:baseTimeUnit val="years"/>
      </c:dateAx>
      <c:valAx>
        <c:axId val="381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0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10.99</c:v>
                </c:pt>
                <c:pt idx="1">
                  <c:v>10.43</c:v>
                </c:pt>
                <c:pt idx="2">
                  <c:v>15.66</c:v>
                </c:pt>
                <c:pt idx="3">
                  <c:v>9.67</c:v>
                </c:pt>
                <c:pt idx="4">
                  <c:v>9.99</c:v>
                </c:pt>
              </c:numCache>
            </c:numRef>
          </c:val>
          <c:extLst>
            <c:ext xmlns:c16="http://schemas.microsoft.com/office/drawing/2014/chart" uri="{C3380CC4-5D6E-409C-BE32-E72D297353CC}">
              <c16:uniqueId val="{00000000-43C5-47CA-80AC-3E6B63578296}"/>
            </c:ext>
          </c:extLst>
        </c:ser>
        <c:dLbls>
          <c:showLegendKey val="0"/>
          <c:showVal val="0"/>
          <c:showCatName val="0"/>
          <c:showSerName val="0"/>
          <c:showPercent val="0"/>
          <c:showBubbleSize val="0"/>
        </c:dLbls>
        <c:gapWidth val="150"/>
        <c:axId val="494513544"/>
        <c:axId val="49451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43C5-47CA-80AC-3E6B63578296}"/>
            </c:ext>
          </c:extLst>
        </c:ser>
        <c:dLbls>
          <c:showLegendKey val="0"/>
          <c:showVal val="0"/>
          <c:showCatName val="0"/>
          <c:showSerName val="0"/>
          <c:showPercent val="0"/>
          <c:showBubbleSize val="0"/>
        </c:dLbls>
        <c:marker val="1"/>
        <c:smooth val="0"/>
        <c:axId val="494513544"/>
        <c:axId val="494513936"/>
      </c:lineChart>
      <c:dateAx>
        <c:axId val="494513544"/>
        <c:scaling>
          <c:orientation val="minMax"/>
        </c:scaling>
        <c:delete val="1"/>
        <c:axPos val="b"/>
        <c:numFmt formatCode="&quot;H&quot;yy" sourceLinked="1"/>
        <c:majorTickMark val="none"/>
        <c:minorTickMark val="none"/>
        <c:tickLblPos val="none"/>
        <c:crossAx val="494513936"/>
        <c:crosses val="autoZero"/>
        <c:auto val="1"/>
        <c:lblOffset val="100"/>
        <c:baseTimeUnit val="years"/>
      </c:dateAx>
      <c:valAx>
        <c:axId val="49451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51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quot;-&quot;">
                  <c:v>20.07</c:v>
                </c:pt>
              </c:numCache>
            </c:numRef>
          </c:val>
          <c:extLst>
            <c:ext xmlns:c16="http://schemas.microsoft.com/office/drawing/2014/chart" uri="{C3380CC4-5D6E-409C-BE32-E72D297353CC}">
              <c16:uniqueId val="{00000000-B844-460F-871C-3561475C4E2C}"/>
            </c:ext>
          </c:extLst>
        </c:ser>
        <c:dLbls>
          <c:showLegendKey val="0"/>
          <c:showVal val="0"/>
          <c:showCatName val="0"/>
          <c:showSerName val="0"/>
          <c:showPercent val="0"/>
          <c:showBubbleSize val="0"/>
        </c:dLbls>
        <c:gapWidth val="150"/>
        <c:axId val="494511584"/>
        <c:axId val="49451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B844-460F-871C-3561475C4E2C}"/>
            </c:ext>
          </c:extLst>
        </c:ser>
        <c:dLbls>
          <c:showLegendKey val="0"/>
          <c:showVal val="0"/>
          <c:showCatName val="0"/>
          <c:showSerName val="0"/>
          <c:showPercent val="0"/>
          <c:showBubbleSize val="0"/>
        </c:dLbls>
        <c:marker val="1"/>
        <c:smooth val="0"/>
        <c:axId val="494511584"/>
        <c:axId val="494512368"/>
      </c:lineChart>
      <c:dateAx>
        <c:axId val="494511584"/>
        <c:scaling>
          <c:orientation val="minMax"/>
        </c:scaling>
        <c:delete val="1"/>
        <c:axPos val="b"/>
        <c:numFmt formatCode="&quot;H&quot;yy" sourceLinked="1"/>
        <c:majorTickMark val="none"/>
        <c:minorTickMark val="none"/>
        <c:tickLblPos val="none"/>
        <c:crossAx val="494512368"/>
        <c:crosses val="autoZero"/>
        <c:auto val="1"/>
        <c:lblOffset val="100"/>
        <c:baseTimeUnit val="years"/>
      </c:dateAx>
      <c:valAx>
        <c:axId val="49451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5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509.72</c:v>
                </c:pt>
                <c:pt idx="1">
                  <c:v>404.59</c:v>
                </c:pt>
                <c:pt idx="2">
                  <c:v>373.6</c:v>
                </c:pt>
                <c:pt idx="3">
                  <c:v>311.99</c:v>
                </c:pt>
                <c:pt idx="4">
                  <c:v>242.44</c:v>
                </c:pt>
              </c:numCache>
            </c:numRef>
          </c:val>
          <c:extLst>
            <c:ext xmlns:c16="http://schemas.microsoft.com/office/drawing/2014/chart" uri="{C3380CC4-5D6E-409C-BE32-E72D297353CC}">
              <c16:uniqueId val="{00000000-017B-46BB-B4D1-6F515CF1743D}"/>
            </c:ext>
          </c:extLst>
        </c:ser>
        <c:dLbls>
          <c:showLegendKey val="0"/>
          <c:showVal val="0"/>
          <c:showCatName val="0"/>
          <c:showSerName val="0"/>
          <c:showPercent val="0"/>
          <c:showBubbleSize val="0"/>
        </c:dLbls>
        <c:gapWidth val="150"/>
        <c:axId val="494511192"/>
        <c:axId val="3811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017B-46BB-B4D1-6F515CF1743D}"/>
            </c:ext>
          </c:extLst>
        </c:ser>
        <c:dLbls>
          <c:showLegendKey val="0"/>
          <c:showVal val="0"/>
          <c:showCatName val="0"/>
          <c:showSerName val="0"/>
          <c:showPercent val="0"/>
          <c:showBubbleSize val="0"/>
        </c:dLbls>
        <c:marker val="1"/>
        <c:smooth val="0"/>
        <c:axId val="494511192"/>
        <c:axId val="38111952"/>
      </c:lineChart>
      <c:dateAx>
        <c:axId val="494511192"/>
        <c:scaling>
          <c:orientation val="minMax"/>
        </c:scaling>
        <c:delete val="1"/>
        <c:axPos val="b"/>
        <c:numFmt formatCode="&quot;H&quot;yy" sourceLinked="1"/>
        <c:majorTickMark val="none"/>
        <c:minorTickMark val="none"/>
        <c:tickLblPos val="none"/>
        <c:crossAx val="38111952"/>
        <c:crosses val="autoZero"/>
        <c:auto val="1"/>
        <c:lblOffset val="100"/>
        <c:baseTimeUnit val="years"/>
      </c:dateAx>
      <c:valAx>
        <c:axId val="38111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51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239.2</c:v>
                </c:pt>
                <c:pt idx="1">
                  <c:v>337.44</c:v>
                </c:pt>
                <c:pt idx="2">
                  <c:v>338.97</c:v>
                </c:pt>
                <c:pt idx="3">
                  <c:v>423.68</c:v>
                </c:pt>
                <c:pt idx="4">
                  <c:v>418.88</c:v>
                </c:pt>
              </c:numCache>
            </c:numRef>
          </c:val>
          <c:extLst>
            <c:ext xmlns:c16="http://schemas.microsoft.com/office/drawing/2014/chart" uri="{C3380CC4-5D6E-409C-BE32-E72D297353CC}">
              <c16:uniqueId val="{00000000-D155-4F39-A9B8-09494F79E79D}"/>
            </c:ext>
          </c:extLst>
        </c:ser>
        <c:dLbls>
          <c:showLegendKey val="0"/>
          <c:showVal val="0"/>
          <c:showCatName val="0"/>
          <c:showSerName val="0"/>
          <c:showPercent val="0"/>
          <c:showBubbleSize val="0"/>
        </c:dLbls>
        <c:gapWidth val="150"/>
        <c:axId val="396383696"/>
        <c:axId val="39638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D155-4F39-A9B8-09494F79E79D}"/>
            </c:ext>
          </c:extLst>
        </c:ser>
        <c:dLbls>
          <c:showLegendKey val="0"/>
          <c:showVal val="0"/>
          <c:showCatName val="0"/>
          <c:showSerName val="0"/>
          <c:showPercent val="0"/>
          <c:showBubbleSize val="0"/>
        </c:dLbls>
        <c:marker val="1"/>
        <c:smooth val="0"/>
        <c:axId val="396383696"/>
        <c:axId val="396382520"/>
      </c:lineChart>
      <c:dateAx>
        <c:axId val="396383696"/>
        <c:scaling>
          <c:orientation val="minMax"/>
        </c:scaling>
        <c:delete val="1"/>
        <c:axPos val="b"/>
        <c:numFmt formatCode="&quot;H&quot;yy" sourceLinked="1"/>
        <c:majorTickMark val="none"/>
        <c:minorTickMark val="none"/>
        <c:tickLblPos val="none"/>
        <c:crossAx val="396382520"/>
        <c:crosses val="autoZero"/>
        <c:auto val="1"/>
        <c:lblOffset val="100"/>
        <c:baseTimeUnit val="years"/>
      </c:dateAx>
      <c:valAx>
        <c:axId val="396382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638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116.54</c:v>
                </c:pt>
                <c:pt idx="1">
                  <c:v>116.15</c:v>
                </c:pt>
                <c:pt idx="2">
                  <c:v>111.8</c:v>
                </c:pt>
                <c:pt idx="3">
                  <c:v>96.66</c:v>
                </c:pt>
                <c:pt idx="4">
                  <c:v>82.98</c:v>
                </c:pt>
              </c:numCache>
            </c:numRef>
          </c:val>
          <c:extLst>
            <c:ext xmlns:c16="http://schemas.microsoft.com/office/drawing/2014/chart" uri="{C3380CC4-5D6E-409C-BE32-E72D297353CC}">
              <c16:uniqueId val="{00000000-FFC8-49EC-AFE9-47C55055B018}"/>
            </c:ext>
          </c:extLst>
        </c:ser>
        <c:dLbls>
          <c:showLegendKey val="0"/>
          <c:showVal val="0"/>
          <c:showCatName val="0"/>
          <c:showSerName val="0"/>
          <c:showPercent val="0"/>
          <c:showBubbleSize val="0"/>
        </c:dLbls>
        <c:gapWidth val="150"/>
        <c:axId val="396383304"/>
        <c:axId val="396384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FFC8-49EC-AFE9-47C55055B018}"/>
            </c:ext>
          </c:extLst>
        </c:ser>
        <c:dLbls>
          <c:showLegendKey val="0"/>
          <c:showVal val="0"/>
          <c:showCatName val="0"/>
          <c:showSerName val="0"/>
          <c:showPercent val="0"/>
          <c:showBubbleSize val="0"/>
        </c:dLbls>
        <c:marker val="1"/>
        <c:smooth val="0"/>
        <c:axId val="396383304"/>
        <c:axId val="396384872"/>
      </c:lineChart>
      <c:dateAx>
        <c:axId val="396383304"/>
        <c:scaling>
          <c:orientation val="minMax"/>
        </c:scaling>
        <c:delete val="1"/>
        <c:axPos val="b"/>
        <c:numFmt formatCode="&quot;H&quot;yy" sourceLinked="1"/>
        <c:majorTickMark val="none"/>
        <c:minorTickMark val="none"/>
        <c:tickLblPos val="none"/>
        <c:crossAx val="396384872"/>
        <c:crosses val="autoZero"/>
        <c:auto val="1"/>
        <c:lblOffset val="100"/>
        <c:baseTimeUnit val="years"/>
      </c:dateAx>
      <c:valAx>
        <c:axId val="39638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8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131.29</c:v>
                </c:pt>
                <c:pt idx="1">
                  <c:v>133</c:v>
                </c:pt>
                <c:pt idx="2">
                  <c:v>139.28</c:v>
                </c:pt>
                <c:pt idx="3">
                  <c:v>163.29</c:v>
                </c:pt>
                <c:pt idx="4">
                  <c:v>195.65</c:v>
                </c:pt>
              </c:numCache>
            </c:numRef>
          </c:val>
          <c:extLst>
            <c:ext xmlns:c16="http://schemas.microsoft.com/office/drawing/2014/chart" uri="{C3380CC4-5D6E-409C-BE32-E72D297353CC}">
              <c16:uniqueId val="{00000000-ECBE-4B2D-BB3E-6495561E94FE}"/>
            </c:ext>
          </c:extLst>
        </c:ser>
        <c:dLbls>
          <c:showLegendKey val="0"/>
          <c:showVal val="0"/>
          <c:showCatName val="0"/>
          <c:showSerName val="0"/>
          <c:showPercent val="0"/>
          <c:showBubbleSize val="0"/>
        </c:dLbls>
        <c:gapWidth val="150"/>
        <c:axId val="396384088"/>
        <c:axId val="39638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ECBE-4B2D-BB3E-6495561E94FE}"/>
            </c:ext>
          </c:extLst>
        </c:ser>
        <c:dLbls>
          <c:showLegendKey val="0"/>
          <c:showVal val="0"/>
          <c:showCatName val="0"/>
          <c:showSerName val="0"/>
          <c:showPercent val="0"/>
          <c:showBubbleSize val="0"/>
        </c:dLbls>
        <c:marker val="1"/>
        <c:smooth val="0"/>
        <c:axId val="396384088"/>
        <c:axId val="396384480"/>
      </c:lineChart>
      <c:dateAx>
        <c:axId val="396384088"/>
        <c:scaling>
          <c:orientation val="minMax"/>
        </c:scaling>
        <c:delete val="1"/>
        <c:axPos val="b"/>
        <c:numFmt formatCode="&quot;H&quot;yy" sourceLinked="1"/>
        <c:majorTickMark val="none"/>
        <c:minorTickMark val="none"/>
        <c:tickLblPos val="none"/>
        <c:crossAx val="396384480"/>
        <c:crosses val="autoZero"/>
        <c:auto val="1"/>
        <c:lblOffset val="100"/>
        <c:baseTimeUnit val="years"/>
      </c:dateAx>
      <c:valAx>
        <c:axId val="3963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8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杵築市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27638</v>
      </c>
      <c r="AM8" s="69"/>
      <c r="AN8" s="69"/>
      <c r="AO8" s="69"/>
      <c r="AP8" s="69"/>
      <c r="AQ8" s="69"/>
      <c r="AR8" s="69"/>
      <c r="AS8" s="69"/>
      <c r="AT8" s="37">
        <f>データ!$S$6</f>
        <v>280.08</v>
      </c>
      <c r="AU8" s="38"/>
      <c r="AV8" s="38"/>
      <c r="AW8" s="38"/>
      <c r="AX8" s="38"/>
      <c r="AY8" s="38"/>
      <c r="AZ8" s="38"/>
      <c r="BA8" s="38"/>
      <c r="BB8" s="58">
        <f>データ!$T$6</f>
        <v>98.68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64.27</v>
      </c>
      <c r="J10" s="38"/>
      <c r="K10" s="38"/>
      <c r="L10" s="38"/>
      <c r="M10" s="38"/>
      <c r="N10" s="38"/>
      <c r="O10" s="68"/>
      <c r="P10" s="58">
        <f>データ!$P$6</f>
        <v>81.540000000000006</v>
      </c>
      <c r="Q10" s="58"/>
      <c r="R10" s="58"/>
      <c r="S10" s="58"/>
      <c r="T10" s="58"/>
      <c r="U10" s="58"/>
      <c r="V10" s="58"/>
      <c r="W10" s="69">
        <f>データ!$Q$6</f>
        <v>3190</v>
      </c>
      <c r="X10" s="69"/>
      <c r="Y10" s="69"/>
      <c r="Z10" s="69"/>
      <c r="AA10" s="69"/>
      <c r="AB10" s="69"/>
      <c r="AC10" s="69"/>
      <c r="AD10" s="2"/>
      <c r="AE10" s="2"/>
      <c r="AF10" s="2"/>
      <c r="AG10" s="2"/>
      <c r="AH10" s="2"/>
      <c r="AI10" s="2"/>
      <c r="AJ10" s="2"/>
      <c r="AK10" s="2"/>
      <c r="AL10" s="69">
        <f>データ!$U$6</f>
        <v>22415</v>
      </c>
      <c r="AM10" s="69"/>
      <c r="AN10" s="69"/>
      <c r="AO10" s="69"/>
      <c r="AP10" s="69"/>
      <c r="AQ10" s="69"/>
      <c r="AR10" s="69"/>
      <c r="AS10" s="69"/>
      <c r="AT10" s="37">
        <f>データ!$V$6</f>
        <v>88.31</v>
      </c>
      <c r="AU10" s="38"/>
      <c r="AV10" s="38"/>
      <c r="AW10" s="38"/>
      <c r="AX10" s="38"/>
      <c r="AY10" s="38"/>
      <c r="AZ10" s="38"/>
      <c r="BA10" s="38"/>
      <c r="BB10" s="58">
        <f>データ!$W$6</f>
        <v>253.82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ppU+zvZZQMyz+MPnCFEkG86c+oxfCX8+jot6z79J4OjNxZ8v6gAc2z+OKhJTEqgZxw2HzFOQdGSpwDnQwceLw==" saltValue="Vd3RstGNZmNSswIyRHU4Q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442101</v>
      </c>
      <c r="D6" s="20">
        <f t="shared" si="3"/>
        <v>46</v>
      </c>
      <c r="E6" s="20">
        <f t="shared" si="3"/>
        <v>1</v>
      </c>
      <c r="F6" s="20">
        <f t="shared" si="3"/>
        <v>0</v>
      </c>
      <c r="G6" s="20">
        <f t="shared" si="3"/>
        <v>1</v>
      </c>
      <c r="H6" s="20" t="str">
        <f t="shared" si="3"/>
        <v>大分県　杵築市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64.27</v>
      </c>
      <c r="P6" s="21">
        <f t="shared" si="3"/>
        <v>81.540000000000006</v>
      </c>
      <c r="Q6" s="21">
        <f t="shared" si="3"/>
        <v>3190</v>
      </c>
      <c r="R6" s="21">
        <f t="shared" si="3"/>
        <v>27638</v>
      </c>
      <c r="S6" s="21">
        <f t="shared" si="3"/>
        <v>280.08</v>
      </c>
      <c r="T6" s="21">
        <f t="shared" si="3"/>
        <v>98.68</v>
      </c>
      <c r="U6" s="21">
        <f t="shared" si="3"/>
        <v>22415</v>
      </c>
      <c r="V6" s="21">
        <f t="shared" si="3"/>
        <v>88.31</v>
      </c>
      <c r="W6" s="21">
        <f t="shared" si="3"/>
        <v>253.82</v>
      </c>
      <c r="X6" s="22">
        <f>IF(X7="",NA(),X7)</f>
        <v>123.14</v>
      </c>
      <c r="Y6" s="22">
        <f t="shared" ref="Y6:AG6" si="4">IF(Y7="",NA(),Y7)</f>
        <v>121.96</v>
      </c>
      <c r="Z6" s="22">
        <f t="shared" si="4"/>
        <v>116.84</v>
      </c>
      <c r="AA6" s="22">
        <f t="shared" si="4"/>
        <v>103.85</v>
      </c>
      <c r="AB6" s="22">
        <f t="shared" si="4"/>
        <v>104.97</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2">
        <f t="shared" si="5"/>
        <v>20.07</v>
      </c>
      <c r="AN6" s="22">
        <f t="shared" si="5"/>
        <v>2.64</v>
      </c>
      <c r="AO6" s="22">
        <f t="shared" si="5"/>
        <v>3.16</v>
      </c>
      <c r="AP6" s="22">
        <f t="shared" si="5"/>
        <v>3.59</v>
      </c>
      <c r="AQ6" s="22">
        <f t="shared" si="5"/>
        <v>3.98</v>
      </c>
      <c r="AR6" s="22">
        <f t="shared" si="5"/>
        <v>6.02</v>
      </c>
      <c r="AS6" s="21" t="str">
        <f>IF(AS7="","",IF(AS7="-","【-】","【"&amp;SUBSTITUTE(TEXT(AS7,"#,##0.00"),"-","△")&amp;"】"))</f>
        <v>【1.30】</v>
      </c>
      <c r="AT6" s="22">
        <f>IF(AT7="",NA(),AT7)</f>
        <v>509.72</v>
      </c>
      <c r="AU6" s="22">
        <f t="shared" ref="AU6:BC6" si="6">IF(AU7="",NA(),AU7)</f>
        <v>404.59</v>
      </c>
      <c r="AV6" s="22">
        <f t="shared" si="6"/>
        <v>373.6</v>
      </c>
      <c r="AW6" s="22">
        <f t="shared" si="6"/>
        <v>311.99</v>
      </c>
      <c r="AX6" s="22">
        <f t="shared" si="6"/>
        <v>242.44</v>
      </c>
      <c r="AY6" s="22">
        <f t="shared" si="6"/>
        <v>359.47</v>
      </c>
      <c r="AZ6" s="22">
        <f t="shared" si="6"/>
        <v>369.69</v>
      </c>
      <c r="BA6" s="22">
        <f t="shared" si="6"/>
        <v>379.08</v>
      </c>
      <c r="BB6" s="22">
        <f t="shared" si="6"/>
        <v>367.55</v>
      </c>
      <c r="BC6" s="22">
        <f t="shared" si="6"/>
        <v>378.56</v>
      </c>
      <c r="BD6" s="21" t="str">
        <f>IF(BD7="","",IF(BD7="-","【-】","【"&amp;SUBSTITUTE(TEXT(BD7,"#,##0.00"),"-","△")&amp;"】"))</f>
        <v>【261.51】</v>
      </c>
      <c r="BE6" s="22">
        <f>IF(BE7="",NA(),BE7)</f>
        <v>239.2</v>
      </c>
      <c r="BF6" s="22">
        <f t="shared" ref="BF6:BN6" si="7">IF(BF7="",NA(),BF7)</f>
        <v>337.44</v>
      </c>
      <c r="BG6" s="22">
        <f t="shared" si="7"/>
        <v>338.97</v>
      </c>
      <c r="BH6" s="22">
        <f t="shared" si="7"/>
        <v>423.68</v>
      </c>
      <c r="BI6" s="22">
        <f t="shared" si="7"/>
        <v>418.88</v>
      </c>
      <c r="BJ6" s="22">
        <f t="shared" si="7"/>
        <v>401.79</v>
      </c>
      <c r="BK6" s="22">
        <f t="shared" si="7"/>
        <v>402.99</v>
      </c>
      <c r="BL6" s="22">
        <f t="shared" si="7"/>
        <v>398.98</v>
      </c>
      <c r="BM6" s="22">
        <f t="shared" si="7"/>
        <v>418.68</v>
      </c>
      <c r="BN6" s="22">
        <f t="shared" si="7"/>
        <v>395.68</v>
      </c>
      <c r="BO6" s="21" t="str">
        <f>IF(BO7="","",IF(BO7="-","【-】","【"&amp;SUBSTITUTE(TEXT(BO7,"#,##0.00"),"-","△")&amp;"】"))</f>
        <v>【265.16】</v>
      </c>
      <c r="BP6" s="22">
        <f>IF(BP7="",NA(),BP7)</f>
        <v>116.54</v>
      </c>
      <c r="BQ6" s="22">
        <f t="shared" ref="BQ6:BY6" si="8">IF(BQ7="",NA(),BQ7)</f>
        <v>116.15</v>
      </c>
      <c r="BR6" s="22">
        <f t="shared" si="8"/>
        <v>111.8</v>
      </c>
      <c r="BS6" s="22">
        <f t="shared" si="8"/>
        <v>96.66</v>
      </c>
      <c r="BT6" s="22">
        <f t="shared" si="8"/>
        <v>82.98</v>
      </c>
      <c r="BU6" s="22">
        <f t="shared" si="8"/>
        <v>100.12</v>
      </c>
      <c r="BV6" s="22">
        <f t="shared" si="8"/>
        <v>98.66</v>
      </c>
      <c r="BW6" s="22">
        <f t="shared" si="8"/>
        <v>98.64</v>
      </c>
      <c r="BX6" s="22">
        <f t="shared" si="8"/>
        <v>94.78</v>
      </c>
      <c r="BY6" s="22">
        <f t="shared" si="8"/>
        <v>97.59</v>
      </c>
      <c r="BZ6" s="21" t="str">
        <f>IF(BZ7="","",IF(BZ7="-","【-】","【"&amp;SUBSTITUTE(TEXT(BZ7,"#,##0.00"),"-","△")&amp;"】"))</f>
        <v>【102.35】</v>
      </c>
      <c r="CA6" s="22">
        <f>IF(CA7="",NA(),CA7)</f>
        <v>131.29</v>
      </c>
      <c r="CB6" s="22">
        <f t="shared" ref="CB6:CJ6" si="9">IF(CB7="",NA(),CB7)</f>
        <v>133</v>
      </c>
      <c r="CC6" s="22">
        <f t="shared" si="9"/>
        <v>139.28</v>
      </c>
      <c r="CD6" s="22">
        <f t="shared" si="9"/>
        <v>163.29</v>
      </c>
      <c r="CE6" s="22">
        <f t="shared" si="9"/>
        <v>195.65</v>
      </c>
      <c r="CF6" s="22">
        <f t="shared" si="9"/>
        <v>174.97</v>
      </c>
      <c r="CG6" s="22">
        <f t="shared" si="9"/>
        <v>178.59</v>
      </c>
      <c r="CH6" s="22">
        <f t="shared" si="9"/>
        <v>178.92</v>
      </c>
      <c r="CI6" s="22">
        <f t="shared" si="9"/>
        <v>181.3</v>
      </c>
      <c r="CJ6" s="22">
        <f t="shared" si="9"/>
        <v>181.71</v>
      </c>
      <c r="CK6" s="21" t="str">
        <f>IF(CK7="","",IF(CK7="-","【-】","【"&amp;SUBSTITUTE(TEXT(CK7,"#,##0.00"),"-","△")&amp;"】"))</f>
        <v>【167.74】</v>
      </c>
      <c r="CL6" s="22">
        <f>IF(CL7="",NA(),CL7)</f>
        <v>68.989999999999995</v>
      </c>
      <c r="CM6" s="22">
        <f t="shared" ref="CM6:CU6" si="10">IF(CM7="",NA(),CM7)</f>
        <v>72.040000000000006</v>
      </c>
      <c r="CN6" s="22">
        <f t="shared" si="10"/>
        <v>69.73</v>
      </c>
      <c r="CO6" s="22">
        <f t="shared" si="10"/>
        <v>65.430000000000007</v>
      </c>
      <c r="CP6" s="22">
        <f t="shared" si="10"/>
        <v>60.77</v>
      </c>
      <c r="CQ6" s="22">
        <f t="shared" si="10"/>
        <v>55.63</v>
      </c>
      <c r="CR6" s="22">
        <f t="shared" si="10"/>
        <v>55.03</v>
      </c>
      <c r="CS6" s="22">
        <f t="shared" si="10"/>
        <v>55.14</v>
      </c>
      <c r="CT6" s="22">
        <f t="shared" si="10"/>
        <v>55.89</v>
      </c>
      <c r="CU6" s="22">
        <f t="shared" si="10"/>
        <v>55.72</v>
      </c>
      <c r="CV6" s="21" t="str">
        <f>IF(CV7="","",IF(CV7="-","【-】","【"&amp;SUBSTITUTE(TEXT(CV7,"#,##0.00"),"-","△")&amp;"】"))</f>
        <v>【60.29】</v>
      </c>
      <c r="CW6" s="22">
        <f>IF(CW7="",NA(),CW7)</f>
        <v>86.12</v>
      </c>
      <c r="CX6" s="22">
        <f t="shared" ref="CX6:DF6" si="11">IF(CX7="",NA(),CX7)</f>
        <v>85.95</v>
      </c>
      <c r="CY6" s="22">
        <f t="shared" si="11"/>
        <v>86.09</v>
      </c>
      <c r="CZ6" s="22">
        <f t="shared" si="11"/>
        <v>83.41</v>
      </c>
      <c r="DA6" s="22">
        <f t="shared" si="11"/>
        <v>82.2</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56</v>
      </c>
      <c r="DI6" s="22">
        <f t="shared" ref="DI6:DQ6" si="12">IF(DI7="",NA(),DI7)</f>
        <v>50.16</v>
      </c>
      <c r="DJ6" s="22">
        <f t="shared" si="12"/>
        <v>50.5</v>
      </c>
      <c r="DK6" s="22">
        <f t="shared" si="12"/>
        <v>43.89</v>
      </c>
      <c r="DL6" s="22">
        <f t="shared" si="12"/>
        <v>45.09</v>
      </c>
      <c r="DM6" s="22">
        <f t="shared" si="12"/>
        <v>48.05</v>
      </c>
      <c r="DN6" s="22">
        <f t="shared" si="12"/>
        <v>48.87</v>
      </c>
      <c r="DO6" s="22">
        <f t="shared" si="12"/>
        <v>49.92</v>
      </c>
      <c r="DP6" s="22">
        <f t="shared" si="12"/>
        <v>50.63</v>
      </c>
      <c r="DQ6" s="22">
        <f t="shared" si="12"/>
        <v>51.29</v>
      </c>
      <c r="DR6" s="21" t="str">
        <f>IF(DR7="","",IF(DR7="-","【-】","【"&amp;SUBSTITUTE(TEXT(DR7,"#,##0.00"),"-","△")&amp;"】"))</f>
        <v>【50.88】</v>
      </c>
      <c r="DS6" s="22">
        <f>IF(DS7="",NA(),DS7)</f>
        <v>10.99</v>
      </c>
      <c r="DT6" s="22">
        <f t="shared" ref="DT6:EB6" si="13">IF(DT7="",NA(),DT7)</f>
        <v>10.43</v>
      </c>
      <c r="DU6" s="22">
        <f t="shared" si="13"/>
        <v>15.66</v>
      </c>
      <c r="DV6" s="22">
        <f t="shared" si="13"/>
        <v>9.67</v>
      </c>
      <c r="DW6" s="22">
        <f t="shared" si="13"/>
        <v>9.99</v>
      </c>
      <c r="DX6" s="22">
        <f t="shared" si="13"/>
        <v>13.39</v>
      </c>
      <c r="DY6" s="22">
        <f t="shared" si="13"/>
        <v>14.85</v>
      </c>
      <c r="DZ6" s="22">
        <f t="shared" si="13"/>
        <v>16.88</v>
      </c>
      <c r="EA6" s="22">
        <f t="shared" si="13"/>
        <v>18.28</v>
      </c>
      <c r="EB6" s="22">
        <f t="shared" si="13"/>
        <v>19.61</v>
      </c>
      <c r="EC6" s="21" t="str">
        <f>IF(EC7="","",IF(EC7="-","【-】","【"&amp;SUBSTITUTE(TEXT(EC7,"#,##0.00"),"-","△")&amp;"】"))</f>
        <v>【22.30】</v>
      </c>
      <c r="ED6" s="22">
        <f>IF(ED7="",NA(),ED7)</f>
        <v>1.04</v>
      </c>
      <c r="EE6" s="22">
        <f t="shared" ref="EE6:EM6" si="14">IF(EE7="",NA(),EE7)</f>
        <v>0.02</v>
      </c>
      <c r="EF6" s="22">
        <f t="shared" si="14"/>
        <v>1.33</v>
      </c>
      <c r="EG6" s="22">
        <f t="shared" si="14"/>
        <v>0.5</v>
      </c>
      <c r="EH6" s="22">
        <f t="shared" si="14"/>
        <v>0.33</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442101</v>
      </c>
      <c r="D7" s="24">
        <v>46</v>
      </c>
      <c r="E7" s="24">
        <v>1</v>
      </c>
      <c r="F7" s="24">
        <v>0</v>
      </c>
      <c r="G7" s="24">
        <v>1</v>
      </c>
      <c r="H7" s="24" t="s">
        <v>93</v>
      </c>
      <c r="I7" s="24" t="s">
        <v>94</v>
      </c>
      <c r="J7" s="24" t="s">
        <v>95</v>
      </c>
      <c r="K7" s="24" t="s">
        <v>96</v>
      </c>
      <c r="L7" s="24" t="s">
        <v>97</v>
      </c>
      <c r="M7" s="24" t="s">
        <v>98</v>
      </c>
      <c r="N7" s="25" t="s">
        <v>99</v>
      </c>
      <c r="O7" s="25">
        <v>64.27</v>
      </c>
      <c r="P7" s="25">
        <v>81.540000000000006</v>
      </c>
      <c r="Q7" s="25">
        <v>3190</v>
      </c>
      <c r="R7" s="25">
        <v>27638</v>
      </c>
      <c r="S7" s="25">
        <v>280.08</v>
      </c>
      <c r="T7" s="25">
        <v>98.68</v>
      </c>
      <c r="U7" s="25">
        <v>22415</v>
      </c>
      <c r="V7" s="25">
        <v>88.31</v>
      </c>
      <c r="W7" s="25">
        <v>253.82</v>
      </c>
      <c r="X7" s="25">
        <v>123.14</v>
      </c>
      <c r="Y7" s="25">
        <v>121.96</v>
      </c>
      <c r="Z7" s="25">
        <v>116.84</v>
      </c>
      <c r="AA7" s="25">
        <v>103.85</v>
      </c>
      <c r="AB7" s="25">
        <v>104.97</v>
      </c>
      <c r="AC7" s="25">
        <v>110.05</v>
      </c>
      <c r="AD7" s="25">
        <v>108.87</v>
      </c>
      <c r="AE7" s="25">
        <v>108.61</v>
      </c>
      <c r="AF7" s="25">
        <v>108.35</v>
      </c>
      <c r="AG7" s="25">
        <v>108.84</v>
      </c>
      <c r="AH7" s="25">
        <v>111.39</v>
      </c>
      <c r="AI7" s="25">
        <v>0</v>
      </c>
      <c r="AJ7" s="25">
        <v>0</v>
      </c>
      <c r="AK7" s="25">
        <v>0</v>
      </c>
      <c r="AL7" s="25">
        <v>0</v>
      </c>
      <c r="AM7" s="25">
        <v>20.07</v>
      </c>
      <c r="AN7" s="25">
        <v>2.64</v>
      </c>
      <c r="AO7" s="25">
        <v>3.16</v>
      </c>
      <c r="AP7" s="25">
        <v>3.59</v>
      </c>
      <c r="AQ7" s="25">
        <v>3.98</v>
      </c>
      <c r="AR7" s="25">
        <v>6.02</v>
      </c>
      <c r="AS7" s="25">
        <v>1.3</v>
      </c>
      <c r="AT7" s="25">
        <v>509.72</v>
      </c>
      <c r="AU7" s="25">
        <v>404.59</v>
      </c>
      <c r="AV7" s="25">
        <v>373.6</v>
      </c>
      <c r="AW7" s="25">
        <v>311.99</v>
      </c>
      <c r="AX7" s="25">
        <v>242.44</v>
      </c>
      <c r="AY7" s="25">
        <v>359.47</v>
      </c>
      <c r="AZ7" s="25">
        <v>369.69</v>
      </c>
      <c r="BA7" s="25">
        <v>379.08</v>
      </c>
      <c r="BB7" s="25">
        <v>367.55</v>
      </c>
      <c r="BC7" s="25">
        <v>378.56</v>
      </c>
      <c r="BD7" s="25">
        <v>261.51</v>
      </c>
      <c r="BE7" s="25">
        <v>239.2</v>
      </c>
      <c r="BF7" s="25">
        <v>337.44</v>
      </c>
      <c r="BG7" s="25">
        <v>338.97</v>
      </c>
      <c r="BH7" s="25">
        <v>423.68</v>
      </c>
      <c r="BI7" s="25">
        <v>418.88</v>
      </c>
      <c r="BJ7" s="25">
        <v>401.79</v>
      </c>
      <c r="BK7" s="25">
        <v>402.99</v>
      </c>
      <c r="BL7" s="25">
        <v>398.98</v>
      </c>
      <c r="BM7" s="25">
        <v>418.68</v>
      </c>
      <c r="BN7" s="25">
        <v>395.68</v>
      </c>
      <c r="BO7" s="25">
        <v>265.16000000000003</v>
      </c>
      <c r="BP7" s="25">
        <v>116.54</v>
      </c>
      <c r="BQ7" s="25">
        <v>116.15</v>
      </c>
      <c r="BR7" s="25">
        <v>111.8</v>
      </c>
      <c r="BS7" s="25">
        <v>96.66</v>
      </c>
      <c r="BT7" s="25">
        <v>82.98</v>
      </c>
      <c r="BU7" s="25">
        <v>100.12</v>
      </c>
      <c r="BV7" s="25">
        <v>98.66</v>
      </c>
      <c r="BW7" s="25">
        <v>98.64</v>
      </c>
      <c r="BX7" s="25">
        <v>94.78</v>
      </c>
      <c r="BY7" s="25">
        <v>97.59</v>
      </c>
      <c r="BZ7" s="25">
        <v>102.35</v>
      </c>
      <c r="CA7" s="25">
        <v>131.29</v>
      </c>
      <c r="CB7" s="25">
        <v>133</v>
      </c>
      <c r="CC7" s="25">
        <v>139.28</v>
      </c>
      <c r="CD7" s="25">
        <v>163.29</v>
      </c>
      <c r="CE7" s="25">
        <v>195.65</v>
      </c>
      <c r="CF7" s="25">
        <v>174.97</v>
      </c>
      <c r="CG7" s="25">
        <v>178.59</v>
      </c>
      <c r="CH7" s="25">
        <v>178.92</v>
      </c>
      <c r="CI7" s="25">
        <v>181.3</v>
      </c>
      <c r="CJ7" s="25">
        <v>181.71</v>
      </c>
      <c r="CK7" s="25">
        <v>167.74</v>
      </c>
      <c r="CL7" s="25">
        <v>68.989999999999995</v>
      </c>
      <c r="CM7" s="25">
        <v>72.040000000000006</v>
      </c>
      <c r="CN7" s="25">
        <v>69.73</v>
      </c>
      <c r="CO7" s="25">
        <v>65.430000000000007</v>
      </c>
      <c r="CP7" s="25">
        <v>60.77</v>
      </c>
      <c r="CQ7" s="25">
        <v>55.63</v>
      </c>
      <c r="CR7" s="25">
        <v>55.03</v>
      </c>
      <c r="CS7" s="25">
        <v>55.14</v>
      </c>
      <c r="CT7" s="25">
        <v>55.89</v>
      </c>
      <c r="CU7" s="25">
        <v>55.72</v>
      </c>
      <c r="CV7" s="25">
        <v>60.29</v>
      </c>
      <c r="CW7" s="25">
        <v>86.12</v>
      </c>
      <c r="CX7" s="25">
        <v>85.95</v>
      </c>
      <c r="CY7" s="25">
        <v>86.09</v>
      </c>
      <c r="CZ7" s="25">
        <v>83.41</v>
      </c>
      <c r="DA7" s="25">
        <v>82.2</v>
      </c>
      <c r="DB7" s="25">
        <v>82.04</v>
      </c>
      <c r="DC7" s="25">
        <v>81.900000000000006</v>
      </c>
      <c r="DD7" s="25">
        <v>81.39</v>
      </c>
      <c r="DE7" s="25">
        <v>81.27</v>
      </c>
      <c r="DF7" s="25">
        <v>81.260000000000005</v>
      </c>
      <c r="DG7" s="25">
        <v>90.12</v>
      </c>
      <c r="DH7" s="25">
        <v>56</v>
      </c>
      <c r="DI7" s="25">
        <v>50.16</v>
      </c>
      <c r="DJ7" s="25">
        <v>50.5</v>
      </c>
      <c r="DK7" s="25">
        <v>43.89</v>
      </c>
      <c r="DL7" s="25">
        <v>45.09</v>
      </c>
      <c r="DM7" s="25">
        <v>48.05</v>
      </c>
      <c r="DN7" s="25">
        <v>48.87</v>
      </c>
      <c r="DO7" s="25">
        <v>49.92</v>
      </c>
      <c r="DP7" s="25">
        <v>50.63</v>
      </c>
      <c r="DQ7" s="25">
        <v>51.29</v>
      </c>
      <c r="DR7" s="25">
        <v>50.88</v>
      </c>
      <c r="DS7" s="25">
        <v>10.99</v>
      </c>
      <c r="DT7" s="25">
        <v>10.43</v>
      </c>
      <c r="DU7" s="25">
        <v>15.66</v>
      </c>
      <c r="DV7" s="25">
        <v>9.67</v>
      </c>
      <c r="DW7" s="25">
        <v>9.99</v>
      </c>
      <c r="DX7" s="25">
        <v>13.39</v>
      </c>
      <c r="DY7" s="25">
        <v>14.85</v>
      </c>
      <c r="DZ7" s="25">
        <v>16.88</v>
      </c>
      <c r="EA7" s="25">
        <v>18.28</v>
      </c>
      <c r="EB7" s="25">
        <v>19.61</v>
      </c>
      <c r="EC7" s="25">
        <v>22.3</v>
      </c>
      <c r="ED7" s="25">
        <v>1.04</v>
      </c>
      <c r="EE7" s="25">
        <v>0.02</v>
      </c>
      <c r="EF7" s="25">
        <v>1.33</v>
      </c>
      <c r="EG7" s="25">
        <v>0.5</v>
      </c>
      <c r="EH7" s="25">
        <v>0.33</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2023-02-17T07:36:18Z</cp:lastPrinted>
  <dcterms:created xsi:type="dcterms:W3CDTF">2022-12-01T01:06:29Z</dcterms:created>
  <dcterms:modified xsi:type="dcterms:W3CDTF">2023-02-17T07:36:32Z</dcterms:modified>
  <cp:category/>
</cp:coreProperties>
</file>