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801791\市町村振興課共有\財政班\財政担当R4年度\決算統計\02公営企業会計\14_経営比較分析表\02経営比較分析表の分析等について\06HP掲載用\05経営比較分析表\09豊後高田市\"/>
    </mc:Choice>
  </mc:AlternateContent>
  <workbookProtection workbookAlgorithmName="SHA-512" workbookHashValue="/v/rQJkfHvCkM3q3Coyz/k8tWJIdeOxlrKRU+uTf/FQAfkF2MUBfE54nzHCR2gLvzNlgDzrOG3tEVWHpx/tezg==" workbookSaltValue="2tvivTRkhwCCbCfr1U5HMw==" workbookSpinCount="100000" lockStructure="1"/>
  <bookViews>
    <workbookView xWindow="0" yWindow="0" windowWidth="28800" windowHeight="1245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AD10" i="4" s="1"/>
  <c r="Q6" i="5"/>
  <c r="P6" i="5"/>
  <c r="O6" i="5"/>
  <c r="N6" i="5"/>
  <c r="B10" i="4" s="1"/>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I85" i="4"/>
  <c r="H85" i="4"/>
  <c r="G85" i="4"/>
  <c r="E85" i="4"/>
  <c r="BB10" i="4"/>
  <c r="AT10" i="4"/>
  <c r="W10" i="4"/>
  <c r="P10" i="4"/>
  <c r="I10" i="4"/>
  <c r="BB8" i="4"/>
  <c r="AT8" i="4"/>
  <c r="AL8" i="4"/>
  <c r="AD8" i="4"/>
  <c r="W8" i="4"/>
  <c r="P8" i="4"/>
  <c r="B8" i="4"/>
  <c r="B6" i="4"/>
</calcChain>
</file>

<file path=xl/sharedStrings.xml><?xml version="1.0" encoding="utf-8"?>
<sst xmlns="http://schemas.openxmlformats.org/spreadsheetml/2006/main" count="297" uniqueCount="116">
  <si>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</si>
  <si>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</si>
  <si>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</si>
  <si>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</si>
  <si>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</si>
  <si>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</si>
  <si>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</si>
  <si>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</si>
  <si>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</si>
  <si>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</si>
  <si>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</si>
  <si>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</si>
  <si>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</si>
  <si>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</si>
  <si>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</si>
  <si>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</si>
  <si>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</si>
  <si>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</si>
  <si>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</si>
  <si>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</si>
  <si>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</si>
  <si>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</si>
  <si>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</si>
  <si>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</si>
  <si>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</si>
  <si>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</si>
  <si>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</si>
  <si>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</si>
  <si>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</si>
  <si>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</si>
  <si>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</si>
  <si>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</si>
  <si>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</si>
  <si>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</si>
  <si>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</si>
  <si>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</si>
  <si>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</si>
  <si>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</si>
  <si>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</si>
  <si>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</si>
  <si>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</si>
  <si>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</si>
  <si>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</si>
  <si>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</si>
  <si>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</si>
  <si>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</si>
  <si>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</si>
  <si>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</si>
  <si>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</si>
  <si>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</si>
  <si>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</si>
  <si>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</si>
  <si>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</si>
  <si>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</si>
  <si>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</si>
  <si>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</si>
  <si>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</si>
  <si>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</si>
  <si>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</si>
  <si>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</si>
  <si>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</si>
  <si>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</si>
  <si>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</si>
  <si>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</si>
  <si>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</si>
  <si>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</si>
  <si>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</si>
  <si>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</si>
  <si>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</si>
  <si>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</si>
  <si>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</si>
  <si>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</si>
  <si>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</si>
  <si>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</si>
  <si>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</si>
  <si>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</si>
  <si>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</si>
  <si>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</si>
  <si>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</si>
  <si>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</si>
  <si>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</si>
  <si>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</si>
  <si>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</si>
  <si>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</si>
  <si>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</si>
  <si>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</si>
  <si>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</si>
  <si>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</si>
  <si>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</si>
  <si>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</si>
  <si>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</si>
  <si>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</si>
  <si>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</si>
  <si>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</si>
  <si>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</si>
  <si>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</si>
  <si>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豊後高田市</t>
  </si>
  <si>
    <t>法適用</t>
  </si>
  <si>
    <t>下水道事業</t>
  </si>
  <si>
    <t>漁業集落排水</t>
  </si>
  <si>
    <t>H2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</si>
  <si>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</si>
  <si>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</si>
  <si>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</si>
  <si>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</si>
  <si>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</si>
  <si>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</si>
  <si>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</si>
  <si>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</si>
  <si>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</si>
  <si>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</si>
  <si>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</si>
  <si>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</si>
  <si>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①経常収支比率：
　接続世帯は35世帯のため、事業規模が非常に小さく、使用料収入によって、施設の修繕費や維持管理費及び企業債支払利息等が賄えておらず、一般会計からの繰入金に依存している状況となっています。
②累積欠損金比率：
　一般会計から繰入金により、類似団体と比較すると低くなっています。
③流動比率：
　流動負債は、主に建設改良に充てられた企業債の元金償還等となっているものの、使用料収入で賄うことができず、一般会計からの繰入金に依存している状況となっています。
④企業債残高対事業規模比率：
　施設整備に投資した経費に対して、使用料収入で賄うことができず、一般会計からの繰入金に依存している状況となっています。
⑤経費回収率：
　水洗化率は80％を超えていますが、事業規模が小さく使用料収入が少ないため、類似団体と比較して、大きく下回っています。
⑥汚水処理原価：
　施設の経年劣化により修繕等の維持管理費が増加しており、類似団体の約３倍以上の原価となっています。
⑦施設利用率：
　平成10年度に施設整備事業が完了しましたが、過疎化によって大幅に人口が減少し、処理人口は全体計画人口240人の30％程度にとどまっており、利用率も17％程度となっています。
⑧水洗化率：
　類似団体と比較すると高くなっていますが、過疎化により地区内人口そのものが減少しており、収益の増加が見込めない状況となっています。</t>
    <rPh sb="1" eb="3">
      <t>ケイジョウ</t>
    </rPh>
    <rPh sb="3" eb="5">
      <t>シュウシ</t>
    </rPh>
    <rPh sb="5" eb="7">
      <t>ヒリツ</t>
    </rPh>
    <rPh sb="10" eb="12">
      <t>セツゾク</t>
    </rPh>
    <rPh sb="12" eb="14">
      <t>セタイ</t>
    </rPh>
    <rPh sb="17" eb="19">
      <t>セタイ</t>
    </rPh>
    <rPh sb="23" eb="25">
      <t>ジギョウ</t>
    </rPh>
    <rPh sb="25" eb="27">
      <t>キボ</t>
    </rPh>
    <rPh sb="28" eb="30">
      <t>ヒジョウ</t>
    </rPh>
    <rPh sb="31" eb="32">
      <t>チイ</t>
    </rPh>
    <rPh sb="50" eb="51">
      <t>ヒ</t>
    </rPh>
    <rPh sb="56" eb="57">
      <t>ヒ</t>
    </rPh>
    <rPh sb="62" eb="64">
      <t>シハラ</t>
    </rPh>
    <rPh sb="114" eb="116">
      <t>イッパン</t>
    </rPh>
    <rPh sb="116" eb="118">
      <t>カイケイ</t>
    </rPh>
    <rPh sb="120" eb="122">
      <t>クリイレ</t>
    </rPh>
    <rPh sb="122" eb="123">
      <t>キン</t>
    </rPh>
    <rPh sb="127" eb="129">
      <t>ルイジ</t>
    </rPh>
    <rPh sb="129" eb="131">
      <t>ダンタイ</t>
    </rPh>
    <rPh sb="132" eb="134">
      <t>ヒカク</t>
    </rPh>
    <rPh sb="137" eb="138">
      <t>ヒク</t>
    </rPh>
    <rPh sb="157" eb="159">
      <t>フサイ</t>
    </rPh>
    <rPh sb="161" eb="162">
      <t>オモ</t>
    </rPh>
    <rPh sb="163" eb="165">
      <t>ケンセツ</t>
    </rPh>
    <rPh sb="165" eb="167">
      <t>カイリョウ</t>
    </rPh>
    <rPh sb="168" eb="169">
      <t>ア</t>
    </rPh>
    <rPh sb="173" eb="175">
      <t>キギョウ</t>
    </rPh>
    <rPh sb="175" eb="176">
      <t>サイ</t>
    </rPh>
    <rPh sb="177" eb="179">
      <t>ガンキン</t>
    </rPh>
    <rPh sb="179" eb="181">
      <t>ショウカン</t>
    </rPh>
    <rPh sb="181" eb="182">
      <t>トウ</t>
    </rPh>
    <rPh sb="192" eb="195">
      <t>シヨウリョウ</t>
    </rPh>
    <rPh sb="195" eb="197">
      <t>シュウニュウ</t>
    </rPh>
    <rPh sb="198" eb="199">
      <t>マカナ</t>
    </rPh>
    <rPh sb="207" eb="209">
      <t>イッパン</t>
    </rPh>
    <rPh sb="209" eb="211">
      <t>カイケイ</t>
    </rPh>
    <rPh sb="214" eb="216">
      <t>クリイレ</t>
    </rPh>
    <rPh sb="216" eb="217">
      <t>キン</t>
    </rPh>
    <rPh sb="218" eb="220">
      <t>イゾン</t>
    </rPh>
    <rPh sb="224" eb="226">
      <t>ジョウキョウ</t>
    </rPh>
    <rPh sb="251" eb="253">
      <t>シセツ</t>
    </rPh>
    <rPh sb="253" eb="255">
      <t>セイビ</t>
    </rPh>
    <rPh sb="256" eb="258">
      <t>トウシ</t>
    </rPh>
    <rPh sb="260" eb="262">
      <t>ケイヒ</t>
    </rPh>
    <rPh sb="263" eb="264">
      <t>タイ</t>
    </rPh>
    <rPh sb="267" eb="270">
      <t>シヨウリョウ</t>
    </rPh>
    <rPh sb="270" eb="272">
      <t>シュウニュウ</t>
    </rPh>
    <rPh sb="273" eb="274">
      <t>マカナ</t>
    </rPh>
    <rPh sb="408" eb="410">
      <t>ゾウカ</t>
    </rPh>
    <rPh sb="415" eb="417">
      <t>ルイジ</t>
    </rPh>
    <rPh sb="417" eb="419">
      <t>ダンタイ</t>
    </rPh>
    <rPh sb="420" eb="421">
      <t>ヤク</t>
    </rPh>
    <rPh sb="422" eb="423">
      <t>バイ</t>
    </rPh>
    <rPh sb="423" eb="425">
      <t>イジョウ</t>
    </rPh>
    <rPh sb="426" eb="428">
      <t>ゲンカ</t>
    </rPh>
    <rPh sb="522" eb="524">
      <t>テイド</t>
    </rPh>
    <phoneticPr fontId="4"/>
  </si>
  <si>
    <t>①有形固定資産減価償却率：
　事業の開始時期が平成８年で、現在のところ更新が必要となる資産はありませんが、耐用年数を考慮し、今後の更新計画を策定する必要があります。
②管路老朽化率、③管渠改善率：
　事業の開始時期が平成８年で、現在のところ更新が必要となる管渠はありませんが、耐用年数（50年）を考慮し、今後の更新計画を策定する必要があります。</t>
    <rPh sb="15" eb="17">
      <t>ジギョウ</t>
    </rPh>
    <rPh sb="43" eb="45">
      <t>シサン</t>
    </rPh>
    <phoneticPr fontId="4"/>
  </si>
  <si>
    <t>　事業の開始時において、全体計画人口を240人としましたが、過疎化によって処理区域内の人口が大幅に減少したため、過大な設備投資となっています。少しでも収入を確保するため、令和２年度から使用料の引き上げを行い、他の下水道事業と料金体系を統一しました。
　今後、施設の老朽化に伴う維持管理費の増加や施設更新時期等を迎えるにあたって、個別合併処理浄化槽への切替等、地域の実情に合わせた汚水処理方法を検討する必要があります。</t>
    <rPh sb="71" eb="72">
      <t>スコ</t>
    </rPh>
    <rPh sb="75" eb="77">
      <t>シュウニュウ</t>
    </rPh>
    <rPh sb="78" eb="80">
      <t>カクホ</t>
    </rPh>
    <rPh sb="85" eb="87">
      <t>レイワ</t>
    </rPh>
    <rPh sb="88" eb="90">
      <t>ネンド</t>
    </rPh>
    <rPh sb="92" eb="95">
      <t>シヨウリョウ</t>
    </rPh>
    <rPh sb="96" eb="97">
      <t>ヒ</t>
    </rPh>
    <rPh sb="98" eb="99">
      <t>ア</t>
    </rPh>
    <rPh sb="101" eb="102">
      <t>オコナ</t>
    </rPh>
    <rPh sb="104" eb="105">
      <t>タ</t>
    </rPh>
    <rPh sb="106" eb="109">
      <t>ゲスイドウ</t>
    </rPh>
    <rPh sb="109" eb="111">
      <t>ジギョウ</t>
    </rPh>
    <rPh sb="112" eb="114">
      <t>リョウキン</t>
    </rPh>
    <rPh sb="114" eb="116">
      <t>タイケイ</t>
    </rPh>
    <rPh sb="117" eb="119">
      <t>トウイツ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</si>
</sst>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9.5"/>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2">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6984-4758-B324-679FB25DE099}"/>
            </c:ext>
          </c:extLst>
        </c:ser>
        <c:dLbls>
          <c:showLegendKey val="0"/>
          <c:showVal val="0"/>
          <c:showCatName val="0"/>
          <c:showSerName val="0"/>
          <c:showPercent val="0"/>
          <c:showBubbleSize val="0"/>
        </c:dLbls>
        <c:gapWidth val="150"/>
        <c:axId val="472050384"/>
        <c:axId val="472044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1.6</c:v>
                </c:pt>
                <c:pt idx="4">
                  <c:v>0.01</c:v>
                </c:pt>
              </c:numCache>
            </c:numRef>
          </c:val>
          <c:smooth val="0"/>
          <c:extLst>
            <c:ext xmlns:c16="http://schemas.microsoft.com/office/drawing/2014/chart" uri="{C3380CC4-5D6E-409C-BE32-E72D297353CC}">
              <c16:uniqueId val="{00000001-6984-4758-B324-679FB25DE099}"/>
            </c:ext>
          </c:extLst>
        </c:ser>
        <c:dLbls>
          <c:showLegendKey val="0"/>
          <c:showVal val="0"/>
          <c:showCatName val="0"/>
          <c:showSerName val="0"/>
          <c:showPercent val="0"/>
          <c:showBubbleSize val="0"/>
        </c:dLbls>
        <c:marker val="1"/>
        <c:smooth val="0"/>
        <c:axId val="472050384"/>
        <c:axId val="472044112"/>
      </c:lineChart>
      <c:dateAx>
        <c:axId val="472050384"/>
        <c:scaling>
          <c:orientation val="minMax"/>
        </c:scaling>
        <c:delete val="1"/>
        <c:axPos val="b"/>
        <c:numFmt formatCode="&quot;H&quot;yy" sourceLinked="1"/>
        <c:majorTickMark val="none"/>
        <c:minorTickMark val="none"/>
        <c:tickLblPos val="none"/>
        <c:crossAx val="472044112"/>
        <c:crosses val="autoZero"/>
        <c:auto val="1"/>
        <c:lblOffset val="100"/>
        <c:baseTimeUnit val="years"/>
      </c:dateAx>
      <c:valAx>
        <c:axId val="472044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2050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18.75</c:v>
                </c:pt>
                <c:pt idx="4">
                  <c:v>17.190000000000001</c:v>
                </c:pt>
              </c:numCache>
            </c:numRef>
          </c:val>
          <c:extLst>
            <c:ext xmlns:c16="http://schemas.microsoft.com/office/drawing/2014/chart" uri="{C3380CC4-5D6E-409C-BE32-E72D297353CC}">
              <c16:uniqueId val="{00000000-EC32-47FB-87EB-40428AA75983}"/>
            </c:ext>
          </c:extLst>
        </c:ser>
        <c:dLbls>
          <c:showLegendKey val="0"/>
          <c:showVal val="0"/>
          <c:showCatName val="0"/>
          <c:showSerName val="0"/>
          <c:showPercent val="0"/>
          <c:showBubbleSize val="0"/>
        </c:dLbls>
        <c:gapWidth val="150"/>
        <c:axId val="475408152"/>
        <c:axId val="475410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30.19</c:v>
                </c:pt>
                <c:pt idx="4">
                  <c:v>28.77</c:v>
                </c:pt>
              </c:numCache>
            </c:numRef>
          </c:val>
          <c:smooth val="0"/>
          <c:extLst>
            <c:ext xmlns:c16="http://schemas.microsoft.com/office/drawing/2014/chart" uri="{C3380CC4-5D6E-409C-BE32-E72D297353CC}">
              <c16:uniqueId val="{00000001-EC32-47FB-87EB-40428AA75983}"/>
            </c:ext>
          </c:extLst>
        </c:ser>
        <c:dLbls>
          <c:showLegendKey val="0"/>
          <c:showVal val="0"/>
          <c:showCatName val="0"/>
          <c:showSerName val="0"/>
          <c:showPercent val="0"/>
          <c:showBubbleSize val="0"/>
        </c:dLbls>
        <c:marker val="1"/>
        <c:smooth val="0"/>
        <c:axId val="475408152"/>
        <c:axId val="475410896"/>
      </c:lineChart>
      <c:dateAx>
        <c:axId val="475408152"/>
        <c:scaling>
          <c:orientation val="minMax"/>
        </c:scaling>
        <c:delete val="1"/>
        <c:axPos val="b"/>
        <c:numFmt formatCode="&quot;H&quot;yy" sourceLinked="1"/>
        <c:majorTickMark val="none"/>
        <c:minorTickMark val="none"/>
        <c:tickLblPos val="none"/>
        <c:crossAx val="475410896"/>
        <c:crosses val="autoZero"/>
        <c:auto val="1"/>
        <c:lblOffset val="100"/>
        <c:baseTimeUnit val="years"/>
      </c:dateAx>
      <c:valAx>
        <c:axId val="475410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5408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85.71</c:v>
                </c:pt>
                <c:pt idx="4">
                  <c:v>86.67</c:v>
                </c:pt>
              </c:numCache>
            </c:numRef>
          </c:val>
          <c:extLst>
            <c:ext xmlns:c16="http://schemas.microsoft.com/office/drawing/2014/chart" uri="{C3380CC4-5D6E-409C-BE32-E72D297353CC}">
              <c16:uniqueId val="{00000000-B032-4EF4-830C-D11EA9897F73}"/>
            </c:ext>
          </c:extLst>
        </c:ser>
        <c:dLbls>
          <c:showLegendKey val="0"/>
          <c:showVal val="0"/>
          <c:showCatName val="0"/>
          <c:showSerName val="0"/>
          <c:showPercent val="0"/>
          <c:showBubbleSize val="0"/>
        </c:dLbls>
        <c:gapWidth val="150"/>
        <c:axId val="475409328"/>
        <c:axId val="475411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79.09</c:v>
                </c:pt>
                <c:pt idx="4">
                  <c:v>78.900000000000006</c:v>
                </c:pt>
              </c:numCache>
            </c:numRef>
          </c:val>
          <c:smooth val="0"/>
          <c:extLst>
            <c:ext xmlns:c16="http://schemas.microsoft.com/office/drawing/2014/chart" uri="{C3380CC4-5D6E-409C-BE32-E72D297353CC}">
              <c16:uniqueId val="{00000001-B032-4EF4-830C-D11EA9897F73}"/>
            </c:ext>
          </c:extLst>
        </c:ser>
        <c:dLbls>
          <c:showLegendKey val="0"/>
          <c:showVal val="0"/>
          <c:showCatName val="0"/>
          <c:showSerName val="0"/>
          <c:showPercent val="0"/>
          <c:showBubbleSize val="0"/>
        </c:dLbls>
        <c:marker val="1"/>
        <c:smooth val="0"/>
        <c:axId val="475409328"/>
        <c:axId val="475411288"/>
      </c:lineChart>
      <c:dateAx>
        <c:axId val="475409328"/>
        <c:scaling>
          <c:orientation val="minMax"/>
        </c:scaling>
        <c:delete val="1"/>
        <c:axPos val="b"/>
        <c:numFmt formatCode="&quot;H&quot;yy" sourceLinked="1"/>
        <c:majorTickMark val="none"/>
        <c:minorTickMark val="none"/>
        <c:tickLblPos val="none"/>
        <c:crossAx val="475411288"/>
        <c:crosses val="autoZero"/>
        <c:auto val="1"/>
        <c:lblOffset val="100"/>
        <c:baseTimeUnit val="years"/>
      </c:dateAx>
      <c:valAx>
        <c:axId val="475411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5409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98.37</c:v>
                </c:pt>
                <c:pt idx="4">
                  <c:v>99.69</c:v>
                </c:pt>
              </c:numCache>
            </c:numRef>
          </c:val>
          <c:extLst>
            <c:ext xmlns:c16="http://schemas.microsoft.com/office/drawing/2014/chart" uri="{C3380CC4-5D6E-409C-BE32-E72D297353CC}">
              <c16:uniqueId val="{00000000-6AB2-46B2-86BF-AEFF3C38D638}"/>
            </c:ext>
          </c:extLst>
        </c:ser>
        <c:dLbls>
          <c:showLegendKey val="0"/>
          <c:showVal val="0"/>
          <c:showCatName val="0"/>
          <c:showSerName val="0"/>
          <c:showPercent val="0"/>
          <c:showBubbleSize val="0"/>
        </c:dLbls>
        <c:gapWidth val="150"/>
        <c:axId val="472044896"/>
        <c:axId val="472045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101.18</c:v>
                </c:pt>
                <c:pt idx="4">
                  <c:v>99.89</c:v>
                </c:pt>
              </c:numCache>
            </c:numRef>
          </c:val>
          <c:smooth val="0"/>
          <c:extLst>
            <c:ext xmlns:c16="http://schemas.microsoft.com/office/drawing/2014/chart" uri="{C3380CC4-5D6E-409C-BE32-E72D297353CC}">
              <c16:uniqueId val="{00000001-6AB2-46B2-86BF-AEFF3C38D638}"/>
            </c:ext>
          </c:extLst>
        </c:ser>
        <c:dLbls>
          <c:showLegendKey val="0"/>
          <c:showVal val="0"/>
          <c:showCatName val="0"/>
          <c:showSerName val="0"/>
          <c:showPercent val="0"/>
          <c:showBubbleSize val="0"/>
        </c:dLbls>
        <c:marker val="1"/>
        <c:smooth val="0"/>
        <c:axId val="472044896"/>
        <c:axId val="472045288"/>
      </c:lineChart>
      <c:dateAx>
        <c:axId val="472044896"/>
        <c:scaling>
          <c:orientation val="minMax"/>
        </c:scaling>
        <c:delete val="1"/>
        <c:axPos val="b"/>
        <c:numFmt formatCode="&quot;H&quot;yy" sourceLinked="1"/>
        <c:majorTickMark val="none"/>
        <c:minorTickMark val="none"/>
        <c:tickLblPos val="none"/>
        <c:crossAx val="472045288"/>
        <c:crosses val="autoZero"/>
        <c:auto val="1"/>
        <c:lblOffset val="100"/>
        <c:baseTimeUnit val="years"/>
      </c:dateAx>
      <c:valAx>
        <c:axId val="472045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2044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2.74</c:v>
                </c:pt>
                <c:pt idx="4">
                  <c:v>5.48</c:v>
                </c:pt>
              </c:numCache>
            </c:numRef>
          </c:val>
          <c:extLst>
            <c:ext xmlns:c16="http://schemas.microsoft.com/office/drawing/2014/chart" uri="{C3380CC4-5D6E-409C-BE32-E72D297353CC}">
              <c16:uniqueId val="{00000000-01E3-4C5B-A806-0E9394538D82}"/>
            </c:ext>
          </c:extLst>
        </c:ser>
        <c:dLbls>
          <c:showLegendKey val="0"/>
          <c:showVal val="0"/>
          <c:showCatName val="0"/>
          <c:showSerName val="0"/>
          <c:showPercent val="0"/>
          <c:showBubbleSize val="0"/>
        </c:dLbls>
        <c:gapWidth val="150"/>
        <c:axId val="472046072"/>
        <c:axId val="472047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20.14</c:v>
                </c:pt>
                <c:pt idx="4">
                  <c:v>23.17</c:v>
                </c:pt>
              </c:numCache>
            </c:numRef>
          </c:val>
          <c:smooth val="0"/>
          <c:extLst>
            <c:ext xmlns:c16="http://schemas.microsoft.com/office/drawing/2014/chart" uri="{C3380CC4-5D6E-409C-BE32-E72D297353CC}">
              <c16:uniqueId val="{00000001-01E3-4C5B-A806-0E9394538D82}"/>
            </c:ext>
          </c:extLst>
        </c:ser>
        <c:dLbls>
          <c:showLegendKey val="0"/>
          <c:showVal val="0"/>
          <c:showCatName val="0"/>
          <c:showSerName val="0"/>
          <c:showPercent val="0"/>
          <c:showBubbleSize val="0"/>
        </c:dLbls>
        <c:marker val="1"/>
        <c:smooth val="0"/>
        <c:axId val="472046072"/>
        <c:axId val="472047248"/>
      </c:lineChart>
      <c:dateAx>
        <c:axId val="472046072"/>
        <c:scaling>
          <c:orientation val="minMax"/>
        </c:scaling>
        <c:delete val="1"/>
        <c:axPos val="b"/>
        <c:numFmt formatCode="&quot;H&quot;yy" sourceLinked="1"/>
        <c:majorTickMark val="none"/>
        <c:minorTickMark val="none"/>
        <c:tickLblPos val="none"/>
        <c:crossAx val="472047248"/>
        <c:crosses val="autoZero"/>
        <c:auto val="1"/>
        <c:lblOffset val="100"/>
        <c:baseTimeUnit val="years"/>
      </c:dateAx>
      <c:valAx>
        <c:axId val="472047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2046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3754-4DF8-9078-9628461FB8F1}"/>
            </c:ext>
          </c:extLst>
        </c:ser>
        <c:dLbls>
          <c:showLegendKey val="0"/>
          <c:showVal val="0"/>
          <c:showCatName val="0"/>
          <c:showSerName val="0"/>
          <c:showPercent val="0"/>
          <c:showBubbleSize val="0"/>
        </c:dLbls>
        <c:gapWidth val="150"/>
        <c:axId val="475287472"/>
        <c:axId val="475292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
                  <c:v>0</c:v>
                </c:pt>
                <c:pt idx="4" formatCode="#,##0.00;&quot;△&quot;#,##0.00">
                  <c:v>0</c:v>
                </c:pt>
              </c:numCache>
            </c:numRef>
          </c:val>
          <c:smooth val="0"/>
          <c:extLst>
            <c:ext xmlns:c16="http://schemas.microsoft.com/office/drawing/2014/chart" uri="{C3380CC4-5D6E-409C-BE32-E72D297353CC}">
              <c16:uniqueId val="{00000001-3754-4DF8-9078-9628461FB8F1}"/>
            </c:ext>
          </c:extLst>
        </c:ser>
        <c:dLbls>
          <c:showLegendKey val="0"/>
          <c:showVal val="0"/>
          <c:showCatName val="0"/>
          <c:showSerName val="0"/>
          <c:showPercent val="0"/>
          <c:showBubbleSize val="0"/>
        </c:dLbls>
        <c:marker val="1"/>
        <c:smooth val="0"/>
        <c:axId val="475287472"/>
        <c:axId val="475292176"/>
      </c:lineChart>
      <c:dateAx>
        <c:axId val="475287472"/>
        <c:scaling>
          <c:orientation val="minMax"/>
        </c:scaling>
        <c:delete val="1"/>
        <c:axPos val="b"/>
        <c:numFmt formatCode="&quot;H&quot;yy" sourceLinked="1"/>
        <c:majorTickMark val="none"/>
        <c:minorTickMark val="none"/>
        <c:tickLblPos val="none"/>
        <c:crossAx val="475292176"/>
        <c:crosses val="autoZero"/>
        <c:auto val="1"/>
        <c:lblOffset val="100"/>
        <c:baseTimeUnit val="years"/>
      </c:dateAx>
      <c:valAx>
        <c:axId val="475292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5287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c:v>5.17</c:v>
                </c:pt>
                <c:pt idx="4">
                  <c:v>10.220000000000001</c:v>
                </c:pt>
              </c:numCache>
            </c:numRef>
          </c:val>
          <c:extLst>
            <c:ext xmlns:c16="http://schemas.microsoft.com/office/drawing/2014/chart" uri="{C3380CC4-5D6E-409C-BE32-E72D297353CC}">
              <c16:uniqueId val="{00000000-F5F3-4613-8351-E3296D371299}"/>
            </c:ext>
          </c:extLst>
        </c:ser>
        <c:dLbls>
          <c:showLegendKey val="0"/>
          <c:showVal val="0"/>
          <c:showCatName val="0"/>
          <c:showSerName val="0"/>
          <c:showPercent val="0"/>
          <c:showBubbleSize val="0"/>
        </c:dLbls>
        <c:gapWidth val="150"/>
        <c:axId val="475293352"/>
        <c:axId val="475286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140.63</c:v>
                </c:pt>
                <c:pt idx="4">
                  <c:v>163.84</c:v>
                </c:pt>
              </c:numCache>
            </c:numRef>
          </c:val>
          <c:smooth val="0"/>
          <c:extLst>
            <c:ext xmlns:c16="http://schemas.microsoft.com/office/drawing/2014/chart" uri="{C3380CC4-5D6E-409C-BE32-E72D297353CC}">
              <c16:uniqueId val="{00000001-F5F3-4613-8351-E3296D371299}"/>
            </c:ext>
          </c:extLst>
        </c:ser>
        <c:dLbls>
          <c:showLegendKey val="0"/>
          <c:showVal val="0"/>
          <c:showCatName val="0"/>
          <c:showSerName val="0"/>
          <c:showPercent val="0"/>
          <c:showBubbleSize val="0"/>
        </c:dLbls>
        <c:marker val="1"/>
        <c:smooth val="0"/>
        <c:axId val="475293352"/>
        <c:axId val="475286296"/>
      </c:lineChart>
      <c:dateAx>
        <c:axId val="475293352"/>
        <c:scaling>
          <c:orientation val="minMax"/>
        </c:scaling>
        <c:delete val="1"/>
        <c:axPos val="b"/>
        <c:numFmt formatCode="&quot;H&quot;yy" sourceLinked="1"/>
        <c:majorTickMark val="none"/>
        <c:minorTickMark val="none"/>
        <c:tickLblPos val="none"/>
        <c:crossAx val="475286296"/>
        <c:crosses val="autoZero"/>
        <c:auto val="1"/>
        <c:lblOffset val="100"/>
        <c:baseTimeUnit val="years"/>
      </c:dateAx>
      <c:valAx>
        <c:axId val="475286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5293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51.72</c:v>
                </c:pt>
                <c:pt idx="4">
                  <c:v>35.31</c:v>
                </c:pt>
              </c:numCache>
            </c:numRef>
          </c:val>
          <c:extLst>
            <c:ext xmlns:c16="http://schemas.microsoft.com/office/drawing/2014/chart" uri="{C3380CC4-5D6E-409C-BE32-E72D297353CC}">
              <c16:uniqueId val="{00000000-FB9F-45AF-893E-EE1601CD733E}"/>
            </c:ext>
          </c:extLst>
        </c:ser>
        <c:dLbls>
          <c:showLegendKey val="0"/>
          <c:showVal val="0"/>
          <c:showCatName val="0"/>
          <c:showSerName val="0"/>
          <c:showPercent val="0"/>
          <c:showBubbleSize val="0"/>
        </c:dLbls>
        <c:gapWidth val="150"/>
        <c:axId val="475288648"/>
        <c:axId val="475291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56.53</c:v>
                </c:pt>
                <c:pt idx="4">
                  <c:v>59.66</c:v>
                </c:pt>
              </c:numCache>
            </c:numRef>
          </c:val>
          <c:smooth val="0"/>
          <c:extLst>
            <c:ext xmlns:c16="http://schemas.microsoft.com/office/drawing/2014/chart" uri="{C3380CC4-5D6E-409C-BE32-E72D297353CC}">
              <c16:uniqueId val="{00000001-FB9F-45AF-893E-EE1601CD733E}"/>
            </c:ext>
          </c:extLst>
        </c:ser>
        <c:dLbls>
          <c:showLegendKey val="0"/>
          <c:showVal val="0"/>
          <c:showCatName val="0"/>
          <c:showSerName val="0"/>
          <c:showPercent val="0"/>
          <c:showBubbleSize val="0"/>
        </c:dLbls>
        <c:marker val="1"/>
        <c:smooth val="0"/>
        <c:axId val="475288648"/>
        <c:axId val="475291392"/>
      </c:lineChart>
      <c:dateAx>
        <c:axId val="475288648"/>
        <c:scaling>
          <c:orientation val="minMax"/>
        </c:scaling>
        <c:delete val="1"/>
        <c:axPos val="b"/>
        <c:numFmt formatCode="&quot;H&quot;yy" sourceLinked="1"/>
        <c:majorTickMark val="none"/>
        <c:minorTickMark val="none"/>
        <c:tickLblPos val="none"/>
        <c:crossAx val="475291392"/>
        <c:crosses val="autoZero"/>
        <c:auto val="1"/>
        <c:lblOffset val="100"/>
        <c:baseTimeUnit val="years"/>
      </c:dateAx>
      <c:valAx>
        <c:axId val="475291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5288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1713.74</c:v>
                </c:pt>
                <c:pt idx="4" formatCode="#,##0.00;&quot;△&quot;#,##0.00">
                  <c:v>0</c:v>
                </c:pt>
              </c:numCache>
            </c:numRef>
          </c:val>
          <c:extLst>
            <c:ext xmlns:c16="http://schemas.microsoft.com/office/drawing/2014/chart" uri="{C3380CC4-5D6E-409C-BE32-E72D297353CC}">
              <c16:uniqueId val="{00000000-3A7D-4F86-AD59-4C6D1B6D3B0F}"/>
            </c:ext>
          </c:extLst>
        </c:ser>
        <c:dLbls>
          <c:showLegendKey val="0"/>
          <c:showVal val="0"/>
          <c:showCatName val="0"/>
          <c:showSerName val="0"/>
          <c:showPercent val="0"/>
          <c:showBubbleSize val="0"/>
        </c:dLbls>
        <c:gapWidth val="150"/>
        <c:axId val="475289432"/>
        <c:axId val="475291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1095.52</c:v>
                </c:pt>
                <c:pt idx="4">
                  <c:v>1056.55</c:v>
                </c:pt>
              </c:numCache>
            </c:numRef>
          </c:val>
          <c:smooth val="0"/>
          <c:extLst>
            <c:ext xmlns:c16="http://schemas.microsoft.com/office/drawing/2014/chart" uri="{C3380CC4-5D6E-409C-BE32-E72D297353CC}">
              <c16:uniqueId val="{00000001-3A7D-4F86-AD59-4C6D1B6D3B0F}"/>
            </c:ext>
          </c:extLst>
        </c:ser>
        <c:dLbls>
          <c:showLegendKey val="0"/>
          <c:showVal val="0"/>
          <c:showCatName val="0"/>
          <c:showSerName val="0"/>
          <c:showPercent val="0"/>
          <c:showBubbleSize val="0"/>
        </c:dLbls>
        <c:marker val="1"/>
        <c:smooth val="0"/>
        <c:axId val="475289432"/>
        <c:axId val="475291784"/>
      </c:lineChart>
      <c:dateAx>
        <c:axId val="475289432"/>
        <c:scaling>
          <c:orientation val="minMax"/>
        </c:scaling>
        <c:delete val="1"/>
        <c:axPos val="b"/>
        <c:numFmt formatCode="&quot;H&quot;yy" sourceLinked="1"/>
        <c:majorTickMark val="none"/>
        <c:minorTickMark val="none"/>
        <c:tickLblPos val="none"/>
        <c:crossAx val="475291784"/>
        <c:crosses val="autoZero"/>
        <c:auto val="1"/>
        <c:lblOffset val="100"/>
        <c:baseTimeUnit val="years"/>
      </c:dateAx>
      <c:valAx>
        <c:axId val="475291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5289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10.5</c:v>
                </c:pt>
                <c:pt idx="4">
                  <c:v>10.97</c:v>
                </c:pt>
              </c:numCache>
            </c:numRef>
          </c:val>
          <c:extLst>
            <c:ext xmlns:c16="http://schemas.microsoft.com/office/drawing/2014/chart" uri="{C3380CC4-5D6E-409C-BE32-E72D297353CC}">
              <c16:uniqueId val="{00000000-CE59-4D17-A82B-038FAB21A5FB}"/>
            </c:ext>
          </c:extLst>
        </c:ser>
        <c:dLbls>
          <c:showLegendKey val="0"/>
          <c:showVal val="0"/>
          <c:showCatName val="0"/>
          <c:showSerName val="0"/>
          <c:showPercent val="0"/>
          <c:showBubbleSize val="0"/>
        </c:dLbls>
        <c:gapWidth val="150"/>
        <c:axId val="475286688"/>
        <c:axId val="475285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39.64</c:v>
                </c:pt>
                <c:pt idx="4">
                  <c:v>40</c:v>
                </c:pt>
              </c:numCache>
            </c:numRef>
          </c:val>
          <c:smooth val="0"/>
          <c:extLst>
            <c:ext xmlns:c16="http://schemas.microsoft.com/office/drawing/2014/chart" uri="{C3380CC4-5D6E-409C-BE32-E72D297353CC}">
              <c16:uniqueId val="{00000001-CE59-4D17-A82B-038FAB21A5FB}"/>
            </c:ext>
          </c:extLst>
        </c:ser>
        <c:dLbls>
          <c:showLegendKey val="0"/>
          <c:showVal val="0"/>
          <c:showCatName val="0"/>
          <c:showSerName val="0"/>
          <c:showPercent val="0"/>
          <c:showBubbleSize val="0"/>
        </c:dLbls>
        <c:marker val="1"/>
        <c:smooth val="0"/>
        <c:axId val="475286688"/>
        <c:axId val="475285904"/>
      </c:lineChart>
      <c:dateAx>
        <c:axId val="475286688"/>
        <c:scaling>
          <c:orientation val="minMax"/>
        </c:scaling>
        <c:delete val="1"/>
        <c:axPos val="b"/>
        <c:numFmt formatCode="&quot;H&quot;yy" sourceLinked="1"/>
        <c:majorTickMark val="none"/>
        <c:minorTickMark val="none"/>
        <c:tickLblPos val="none"/>
        <c:crossAx val="475285904"/>
        <c:crosses val="autoZero"/>
        <c:auto val="1"/>
        <c:lblOffset val="100"/>
        <c:baseTimeUnit val="years"/>
      </c:dateAx>
      <c:valAx>
        <c:axId val="475285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5286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1378.35</c:v>
                </c:pt>
                <c:pt idx="4">
                  <c:v>1381.41</c:v>
                </c:pt>
              </c:numCache>
            </c:numRef>
          </c:val>
          <c:extLst>
            <c:ext xmlns:c16="http://schemas.microsoft.com/office/drawing/2014/chart" uri="{C3380CC4-5D6E-409C-BE32-E72D297353CC}">
              <c16:uniqueId val="{00000000-A50A-4B02-8761-DCAE4E6D5882}"/>
            </c:ext>
          </c:extLst>
        </c:ser>
        <c:dLbls>
          <c:showLegendKey val="0"/>
          <c:showVal val="0"/>
          <c:showCatName val="0"/>
          <c:showSerName val="0"/>
          <c:showPercent val="0"/>
          <c:showBubbleSize val="0"/>
        </c:dLbls>
        <c:gapWidth val="150"/>
        <c:axId val="475408544"/>
        <c:axId val="475413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449.72</c:v>
                </c:pt>
                <c:pt idx="4">
                  <c:v>437.27</c:v>
                </c:pt>
              </c:numCache>
            </c:numRef>
          </c:val>
          <c:smooth val="0"/>
          <c:extLst>
            <c:ext xmlns:c16="http://schemas.microsoft.com/office/drawing/2014/chart" uri="{C3380CC4-5D6E-409C-BE32-E72D297353CC}">
              <c16:uniqueId val="{00000001-A50A-4B02-8761-DCAE4E6D5882}"/>
            </c:ext>
          </c:extLst>
        </c:ser>
        <c:dLbls>
          <c:showLegendKey val="0"/>
          <c:showVal val="0"/>
          <c:showCatName val="0"/>
          <c:showSerName val="0"/>
          <c:showPercent val="0"/>
          <c:showBubbleSize val="0"/>
        </c:dLbls>
        <c:marker val="1"/>
        <c:smooth val="0"/>
        <c:axId val="475408544"/>
        <c:axId val="475413640"/>
      </c:lineChart>
      <c:dateAx>
        <c:axId val="475408544"/>
        <c:scaling>
          <c:orientation val="minMax"/>
        </c:scaling>
        <c:delete val="1"/>
        <c:axPos val="b"/>
        <c:numFmt formatCode="&quot;H&quot;yy" sourceLinked="1"/>
        <c:majorTickMark val="none"/>
        <c:minorTickMark val="none"/>
        <c:tickLblPos val="none"/>
        <c:crossAx val="475413640"/>
        <c:crosses val="autoZero"/>
        <c:auto val="1"/>
        <c:lblOffset val="100"/>
        <c:baseTimeUnit val="years"/>
      </c:dateAx>
      <c:valAx>
        <c:axId val="475413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5408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【80.63】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【392.85】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0" zoomScaleNormal="8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大分県　豊後高田市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75" t="s">
        <v>9</v>
      </c>
      <c r="BM7" s="76"/>
      <c r="BN7" s="76"/>
      <c r="BO7" s="76"/>
      <c r="BP7" s="76"/>
      <c r="BQ7" s="76"/>
      <c r="BR7" s="76"/>
      <c r="BS7" s="76"/>
      <c r="BT7" s="76"/>
      <c r="BU7" s="76"/>
      <c r="BV7" s="76"/>
      <c r="BW7" s="76"/>
      <c r="BX7" s="76"/>
      <c r="BY7" s="77"/>
    </row>
    <row r="8" spans="1:78" ht="18.75" customHeight="1" x14ac:dyDescent="0.15">
      <c r="A8" s="2"/>
      <c r="B8" s="71" t="str">
        <f>データ!I6</f>
        <v>法適用</v>
      </c>
      <c r="C8" s="71"/>
      <c r="D8" s="71"/>
      <c r="E8" s="71"/>
      <c r="F8" s="71"/>
      <c r="G8" s="71"/>
      <c r="H8" s="71"/>
      <c r="I8" s="71" t="str">
        <f>データ!J6</f>
        <v>下水道事業</v>
      </c>
      <c r="J8" s="71"/>
      <c r="K8" s="71"/>
      <c r="L8" s="71"/>
      <c r="M8" s="71"/>
      <c r="N8" s="71"/>
      <c r="O8" s="71"/>
      <c r="P8" s="71" t="str">
        <f>データ!K6</f>
        <v>漁業集落排水</v>
      </c>
      <c r="Q8" s="71"/>
      <c r="R8" s="71"/>
      <c r="S8" s="71"/>
      <c r="T8" s="71"/>
      <c r="U8" s="71"/>
      <c r="V8" s="71"/>
      <c r="W8" s="71" t="str">
        <f>データ!L6</f>
        <v>H2</v>
      </c>
      <c r="X8" s="71"/>
      <c r="Y8" s="71"/>
      <c r="Z8" s="71"/>
      <c r="AA8" s="71"/>
      <c r="AB8" s="71"/>
      <c r="AC8" s="71"/>
      <c r="AD8" s="72" t="str">
        <f>データ!$M$6</f>
        <v>非設置</v>
      </c>
      <c r="AE8" s="72"/>
      <c r="AF8" s="72"/>
      <c r="AG8" s="72"/>
      <c r="AH8" s="72"/>
      <c r="AI8" s="72"/>
      <c r="AJ8" s="72"/>
      <c r="AK8" s="3"/>
      <c r="AL8" s="46">
        <f>データ!S6</f>
        <v>22294</v>
      </c>
      <c r="AM8" s="46"/>
      <c r="AN8" s="46"/>
      <c r="AO8" s="46"/>
      <c r="AP8" s="46"/>
      <c r="AQ8" s="46"/>
      <c r="AR8" s="46"/>
      <c r="AS8" s="46"/>
      <c r="AT8" s="45">
        <f>データ!T6</f>
        <v>206.24</v>
      </c>
      <c r="AU8" s="45"/>
      <c r="AV8" s="45"/>
      <c r="AW8" s="45"/>
      <c r="AX8" s="45"/>
      <c r="AY8" s="45"/>
      <c r="AZ8" s="45"/>
      <c r="BA8" s="45"/>
      <c r="BB8" s="45">
        <f>データ!U6</f>
        <v>108.1</v>
      </c>
      <c r="BC8" s="45"/>
      <c r="BD8" s="45"/>
      <c r="BE8" s="45"/>
      <c r="BF8" s="45"/>
      <c r="BG8" s="45"/>
      <c r="BH8" s="45"/>
      <c r="BI8" s="45"/>
      <c r="BJ8" s="3"/>
      <c r="BK8" s="3"/>
      <c r="BL8" s="67" t="s">
        <v>10</v>
      </c>
      <c r="BM8" s="68"/>
      <c r="BN8" s="69" t="s">
        <v>11</v>
      </c>
      <c r="BO8" s="69"/>
      <c r="BP8" s="69"/>
      <c r="BQ8" s="69"/>
      <c r="BR8" s="69"/>
      <c r="BS8" s="69"/>
      <c r="BT8" s="69"/>
      <c r="BU8" s="69"/>
      <c r="BV8" s="69"/>
      <c r="BW8" s="69"/>
      <c r="BX8" s="69"/>
      <c r="BY8" s="70"/>
    </row>
    <row r="9" spans="1:78" ht="18.75" customHeight="1" x14ac:dyDescent="0.15">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15">
      <c r="A10" s="2"/>
      <c r="B10" s="45" t="str">
        <f>データ!N6</f>
        <v>-</v>
      </c>
      <c r="C10" s="45"/>
      <c r="D10" s="45"/>
      <c r="E10" s="45"/>
      <c r="F10" s="45"/>
      <c r="G10" s="45"/>
      <c r="H10" s="45"/>
      <c r="I10" s="45">
        <f>データ!O6</f>
        <v>87.34</v>
      </c>
      <c r="J10" s="45"/>
      <c r="K10" s="45"/>
      <c r="L10" s="45"/>
      <c r="M10" s="45"/>
      <c r="N10" s="45"/>
      <c r="O10" s="45"/>
      <c r="P10" s="45">
        <f>データ!P6</f>
        <v>0.27</v>
      </c>
      <c r="Q10" s="45"/>
      <c r="R10" s="45"/>
      <c r="S10" s="45"/>
      <c r="T10" s="45"/>
      <c r="U10" s="45"/>
      <c r="V10" s="45"/>
      <c r="W10" s="45">
        <f>データ!Q6</f>
        <v>100</v>
      </c>
      <c r="X10" s="45"/>
      <c r="Y10" s="45"/>
      <c r="Z10" s="45"/>
      <c r="AA10" s="45"/>
      <c r="AB10" s="45"/>
      <c r="AC10" s="45"/>
      <c r="AD10" s="46">
        <f>データ!R6</f>
        <v>2940</v>
      </c>
      <c r="AE10" s="46"/>
      <c r="AF10" s="46"/>
      <c r="AG10" s="46"/>
      <c r="AH10" s="46"/>
      <c r="AI10" s="46"/>
      <c r="AJ10" s="46"/>
      <c r="AK10" s="2"/>
      <c r="AL10" s="46">
        <f>データ!V6</f>
        <v>60</v>
      </c>
      <c r="AM10" s="46"/>
      <c r="AN10" s="46"/>
      <c r="AO10" s="46"/>
      <c r="AP10" s="46"/>
      <c r="AQ10" s="46"/>
      <c r="AR10" s="46"/>
      <c r="AS10" s="46"/>
      <c r="AT10" s="45">
        <f>データ!W6</f>
        <v>0.16</v>
      </c>
      <c r="AU10" s="45"/>
      <c r="AV10" s="45"/>
      <c r="AW10" s="45"/>
      <c r="AX10" s="45"/>
      <c r="AY10" s="45"/>
      <c r="AZ10" s="45"/>
      <c r="BA10" s="45"/>
      <c r="BB10" s="45">
        <f>データ!X6</f>
        <v>375</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113</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114</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86" t="s">
        <v>115</v>
      </c>
      <c r="BM66" s="87"/>
      <c r="BN66" s="87"/>
      <c r="BO66" s="87"/>
      <c r="BP66" s="87"/>
      <c r="BQ66" s="87"/>
      <c r="BR66" s="87"/>
      <c r="BS66" s="87"/>
      <c r="BT66" s="87"/>
      <c r="BU66" s="87"/>
      <c r="BV66" s="87"/>
      <c r="BW66" s="87"/>
      <c r="BX66" s="87"/>
      <c r="BY66" s="87"/>
      <c r="BZ66" s="88"/>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86"/>
      <c r="BM67" s="87"/>
      <c r="BN67" s="87"/>
      <c r="BO67" s="87"/>
      <c r="BP67" s="87"/>
      <c r="BQ67" s="87"/>
      <c r="BR67" s="87"/>
      <c r="BS67" s="87"/>
      <c r="BT67" s="87"/>
      <c r="BU67" s="87"/>
      <c r="BV67" s="87"/>
      <c r="BW67" s="87"/>
      <c r="BX67" s="87"/>
      <c r="BY67" s="87"/>
      <c r="BZ67" s="88"/>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86"/>
      <c r="BM68" s="87"/>
      <c r="BN68" s="87"/>
      <c r="BO68" s="87"/>
      <c r="BP68" s="87"/>
      <c r="BQ68" s="87"/>
      <c r="BR68" s="87"/>
      <c r="BS68" s="87"/>
      <c r="BT68" s="87"/>
      <c r="BU68" s="87"/>
      <c r="BV68" s="87"/>
      <c r="BW68" s="87"/>
      <c r="BX68" s="87"/>
      <c r="BY68" s="87"/>
      <c r="BZ68" s="88"/>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86"/>
      <c r="BM69" s="87"/>
      <c r="BN69" s="87"/>
      <c r="BO69" s="87"/>
      <c r="BP69" s="87"/>
      <c r="BQ69" s="87"/>
      <c r="BR69" s="87"/>
      <c r="BS69" s="87"/>
      <c r="BT69" s="87"/>
      <c r="BU69" s="87"/>
      <c r="BV69" s="87"/>
      <c r="BW69" s="87"/>
      <c r="BX69" s="87"/>
      <c r="BY69" s="87"/>
      <c r="BZ69" s="88"/>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86"/>
      <c r="BM70" s="87"/>
      <c r="BN70" s="87"/>
      <c r="BO70" s="87"/>
      <c r="BP70" s="87"/>
      <c r="BQ70" s="87"/>
      <c r="BR70" s="87"/>
      <c r="BS70" s="87"/>
      <c r="BT70" s="87"/>
      <c r="BU70" s="87"/>
      <c r="BV70" s="87"/>
      <c r="BW70" s="87"/>
      <c r="BX70" s="87"/>
      <c r="BY70" s="87"/>
      <c r="BZ70" s="88"/>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86"/>
      <c r="BM71" s="87"/>
      <c r="BN71" s="87"/>
      <c r="BO71" s="87"/>
      <c r="BP71" s="87"/>
      <c r="BQ71" s="87"/>
      <c r="BR71" s="87"/>
      <c r="BS71" s="87"/>
      <c r="BT71" s="87"/>
      <c r="BU71" s="87"/>
      <c r="BV71" s="87"/>
      <c r="BW71" s="87"/>
      <c r="BX71" s="87"/>
      <c r="BY71" s="87"/>
      <c r="BZ71" s="88"/>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86"/>
      <c r="BM72" s="87"/>
      <c r="BN72" s="87"/>
      <c r="BO72" s="87"/>
      <c r="BP72" s="87"/>
      <c r="BQ72" s="87"/>
      <c r="BR72" s="87"/>
      <c r="BS72" s="87"/>
      <c r="BT72" s="87"/>
      <c r="BU72" s="87"/>
      <c r="BV72" s="87"/>
      <c r="BW72" s="87"/>
      <c r="BX72" s="87"/>
      <c r="BY72" s="87"/>
      <c r="BZ72" s="88"/>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86"/>
      <c r="BM73" s="87"/>
      <c r="BN73" s="87"/>
      <c r="BO73" s="87"/>
      <c r="BP73" s="87"/>
      <c r="BQ73" s="87"/>
      <c r="BR73" s="87"/>
      <c r="BS73" s="87"/>
      <c r="BT73" s="87"/>
      <c r="BU73" s="87"/>
      <c r="BV73" s="87"/>
      <c r="BW73" s="87"/>
      <c r="BX73" s="87"/>
      <c r="BY73" s="87"/>
      <c r="BZ73" s="88"/>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86"/>
      <c r="BM74" s="87"/>
      <c r="BN74" s="87"/>
      <c r="BO74" s="87"/>
      <c r="BP74" s="87"/>
      <c r="BQ74" s="87"/>
      <c r="BR74" s="87"/>
      <c r="BS74" s="87"/>
      <c r="BT74" s="87"/>
      <c r="BU74" s="87"/>
      <c r="BV74" s="87"/>
      <c r="BW74" s="87"/>
      <c r="BX74" s="87"/>
      <c r="BY74" s="87"/>
      <c r="BZ74" s="88"/>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86"/>
      <c r="BM75" s="87"/>
      <c r="BN75" s="87"/>
      <c r="BO75" s="87"/>
      <c r="BP75" s="87"/>
      <c r="BQ75" s="87"/>
      <c r="BR75" s="87"/>
      <c r="BS75" s="87"/>
      <c r="BT75" s="87"/>
      <c r="BU75" s="87"/>
      <c r="BV75" s="87"/>
      <c r="BW75" s="87"/>
      <c r="BX75" s="87"/>
      <c r="BY75" s="87"/>
      <c r="BZ75" s="88"/>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86"/>
      <c r="BM76" s="87"/>
      <c r="BN76" s="87"/>
      <c r="BO76" s="87"/>
      <c r="BP76" s="87"/>
      <c r="BQ76" s="87"/>
      <c r="BR76" s="87"/>
      <c r="BS76" s="87"/>
      <c r="BT76" s="87"/>
      <c r="BU76" s="87"/>
      <c r="BV76" s="87"/>
      <c r="BW76" s="87"/>
      <c r="BX76" s="87"/>
      <c r="BY76" s="87"/>
      <c r="BZ76" s="88"/>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86"/>
      <c r="BM77" s="87"/>
      <c r="BN77" s="87"/>
      <c r="BO77" s="87"/>
      <c r="BP77" s="87"/>
      <c r="BQ77" s="87"/>
      <c r="BR77" s="87"/>
      <c r="BS77" s="87"/>
      <c r="BT77" s="87"/>
      <c r="BU77" s="87"/>
      <c r="BV77" s="87"/>
      <c r="BW77" s="87"/>
      <c r="BX77" s="87"/>
      <c r="BY77" s="87"/>
      <c r="BZ77" s="88"/>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86"/>
      <c r="BM78" s="87"/>
      <c r="BN78" s="87"/>
      <c r="BO78" s="87"/>
      <c r="BP78" s="87"/>
      <c r="BQ78" s="87"/>
      <c r="BR78" s="87"/>
      <c r="BS78" s="87"/>
      <c r="BT78" s="87"/>
      <c r="BU78" s="87"/>
      <c r="BV78" s="87"/>
      <c r="BW78" s="87"/>
      <c r="BX78" s="87"/>
      <c r="BY78" s="87"/>
      <c r="BZ78" s="88"/>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86"/>
      <c r="BM79" s="87"/>
      <c r="BN79" s="87"/>
      <c r="BO79" s="87"/>
      <c r="BP79" s="87"/>
      <c r="BQ79" s="87"/>
      <c r="BR79" s="87"/>
      <c r="BS79" s="87"/>
      <c r="BT79" s="87"/>
      <c r="BU79" s="87"/>
      <c r="BV79" s="87"/>
      <c r="BW79" s="87"/>
      <c r="BX79" s="87"/>
      <c r="BY79" s="87"/>
      <c r="BZ79" s="88"/>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86"/>
      <c r="BM80" s="87"/>
      <c r="BN80" s="87"/>
      <c r="BO80" s="87"/>
      <c r="BP80" s="87"/>
      <c r="BQ80" s="87"/>
      <c r="BR80" s="87"/>
      <c r="BS80" s="87"/>
      <c r="BT80" s="87"/>
      <c r="BU80" s="87"/>
      <c r="BV80" s="87"/>
      <c r="BW80" s="87"/>
      <c r="BX80" s="87"/>
      <c r="BY80" s="87"/>
      <c r="BZ80" s="88"/>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86"/>
      <c r="BM81" s="87"/>
      <c r="BN81" s="87"/>
      <c r="BO81" s="87"/>
      <c r="BP81" s="87"/>
      <c r="BQ81" s="87"/>
      <c r="BR81" s="87"/>
      <c r="BS81" s="87"/>
      <c r="BT81" s="87"/>
      <c r="BU81" s="87"/>
      <c r="BV81" s="87"/>
      <c r="BW81" s="87"/>
      <c r="BX81" s="87"/>
      <c r="BY81" s="87"/>
      <c r="BZ81" s="88"/>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89"/>
      <c r="BM82" s="90"/>
      <c r="BN82" s="90"/>
      <c r="BO82" s="90"/>
      <c r="BP82" s="90"/>
      <c r="BQ82" s="90"/>
      <c r="BR82" s="90"/>
      <c r="BS82" s="90"/>
      <c r="BT82" s="90"/>
      <c r="BU82" s="90"/>
      <c r="BV82" s="90"/>
      <c r="BW82" s="90"/>
      <c r="BX82" s="90"/>
      <c r="BY82" s="90"/>
      <c r="BZ82" s="91"/>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【98.64】</v>
      </c>
      <c r="F85" s="12" t="str">
        <f>データ!AT6</f>
        <v>【102.08】</v>
      </c>
      <c r="G85" s="12" t="str">
        <f>データ!BE6</f>
        <v>【61.46】</v>
      </c>
      <c r="H85" s="12" t="str">
        <f>データ!BP6</f>
        <v>【974.72】</v>
      </c>
      <c r="I85" s="12" t="str">
        <f>データ!CA6</f>
        <v>【44.22】</v>
      </c>
      <c r="J85" s="12" t="str">
        <f>データ!CL6</f>
        <v>【392.85】</v>
      </c>
      <c r="K85" s="12" t="str">
        <f>データ!CW6</f>
        <v>【32.23】</v>
      </c>
      <c r="L85" s="12" t="str">
        <f>データ!DH6</f>
        <v>【80.63】</v>
      </c>
      <c r="M85" s="12" t="str">
        <f>データ!DS6</f>
        <v>【26.28】</v>
      </c>
      <c r="N85" s="12" t="str">
        <f>データ!ED6</f>
        <v>【0.00】</v>
      </c>
      <c r="O85" s="12" t="str">
        <f>データ!EO6</f>
        <v>【0.01】</v>
      </c>
    </row>
  </sheetData>
  <sheetProtection algorithmName="SHA-512" hashValue="+U8InOf2dlCi5UqGtewkRReKVYyj35l69NXAJfvCt2xT8TbrEzmBbDRRDZKsfFRlZzZuotcSr1jhAwRxi01xpA==" saltValue="mL0kJbur1xAX9dNLll1bz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9" t="s">
        <v>52</v>
      </c>
      <c r="I3" s="80"/>
      <c r="J3" s="80"/>
      <c r="K3" s="80"/>
      <c r="L3" s="80"/>
      <c r="M3" s="80"/>
      <c r="N3" s="80"/>
      <c r="O3" s="80"/>
      <c r="P3" s="80"/>
      <c r="Q3" s="80"/>
      <c r="R3" s="80"/>
      <c r="S3" s="80"/>
      <c r="T3" s="80"/>
      <c r="U3" s="80"/>
      <c r="V3" s="80"/>
      <c r="W3" s="80"/>
      <c r="X3" s="81"/>
      <c r="Y3" s="85" t="s">
        <v>53</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54</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15">
      <c r="A4" s="14" t="s">
        <v>55</v>
      </c>
      <c r="B4" s="16"/>
      <c r="C4" s="16"/>
      <c r="D4" s="16"/>
      <c r="E4" s="16"/>
      <c r="F4" s="16"/>
      <c r="G4" s="16"/>
      <c r="H4" s="82"/>
      <c r="I4" s="83"/>
      <c r="J4" s="83"/>
      <c r="K4" s="83"/>
      <c r="L4" s="83"/>
      <c r="M4" s="83"/>
      <c r="N4" s="83"/>
      <c r="O4" s="83"/>
      <c r="P4" s="83"/>
      <c r="Q4" s="83"/>
      <c r="R4" s="83"/>
      <c r="S4" s="83"/>
      <c r="T4" s="83"/>
      <c r="U4" s="83"/>
      <c r="V4" s="83"/>
      <c r="W4" s="83"/>
      <c r="X4" s="84"/>
      <c r="Y4" s="78" t="s">
        <v>56</v>
      </c>
      <c r="Z4" s="78"/>
      <c r="AA4" s="78"/>
      <c r="AB4" s="78"/>
      <c r="AC4" s="78"/>
      <c r="AD4" s="78"/>
      <c r="AE4" s="78"/>
      <c r="AF4" s="78"/>
      <c r="AG4" s="78"/>
      <c r="AH4" s="78"/>
      <c r="AI4" s="78"/>
      <c r="AJ4" s="78" t="s">
        <v>57</v>
      </c>
      <c r="AK4" s="78"/>
      <c r="AL4" s="78"/>
      <c r="AM4" s="78"/>
      <c r="AN4" s="78"/>
      <c r="AO4" s="78"/>
      <c r="AP4" s="78"/>
      <c r="AQ4" s="78"/>
      <c r="AR4" s="78"/>
      <c r="AS4" s="78"/>
      <c r="AT4" s="78"/>
      <c r="AU4" s="78" t="s">
        <v>58</v>
      </c>
      <c r="AV4" s="78"/>
      <c r="AW4" s="78"/>
      <c r="AX4" s="78"/>
      <c r="AY4" s="78"/>
      <c r="AZ4" s="78"/>
      <c r="BA4" s="78"/>
      <c r="BB4" s="78"/>
      <c r="BC4" s="78"/>
      <c r="BD4" s="78"/>
      <c r="BE4" s="78"/>
      <c r="BF4" s="78" t="s">
        <v>59</v>
      </c>
      <c r="BG4" s="78"/>
      <c r="BH4" s="78"/>
      <c r="BI4" s="78"/>
      <c r="BJ4" s="78"/>
      <c r="BK4" s="78"/>
      <c r="BL4" s="78"/>
      <c r="BM4" s="78"/>
      <c r="BN4" s="78"/>
      <c r="BO4" s="78"/>
      <c r="BP4" s="78"/>
      <c r="BQ4" s="78" t="s">
        <v>60</v>
      </c>
      <c r="BR4" s="78"/>
      <c r="BS4" s="78"/>
      <c r="BT4" s="78"/>
      <c r="BU4" s="78"/>
      <c r="BV4" s="78"/>
      <c r="BW4" s="78"/>
      <c r="BX4" s="78"/>
      <c r="BY4" s="78"/>
      <c r="BZ4" s="78"/>
      <c r="CA4" s="78"/>
      <c r="CB4" s="78" t="s">
        <v>61</v>
      </c>
      <c r="CC4" s="78"/>
      <c r="CD4" s="78"/>
      <c r="CE4" s="78"/>
      <c r="CF4" s="78"/>
      <c r="CG4" s="78"/>
      <c r="CH4" s="78"/>
      <c r="CI4" s="78"/>
      <c r="CJ4" s="78"/>
      <c r="CK4" s="78"/>
      <c r="CL4" s="78"/>
      <c r="CM4" s="78" t="s">
        <v>62</v>
      </c>
      <c r="CN4" s="78"/>
      <c r="CO4" s="78"/>
      <c r="CP4" s="78"/>
      <c r="CQ4" s="78"/>
      <c r="CR4" s="78"/>
      <c r="CS4" s="78"/>
      <c r="CT4" s="78"/>
      <c r="CU4" s="78"/>
      <c r="CV4" s="78"/>
      <c r="CW4" s="78"/>
      <c r="CX4" s="78" t="s">
        <v>63</v>
      </c>
      <c r="CY4" s="78"/>
      <c r="CZ4" s="78"/>
      <c r="DA4" s="78"/>
      <c r="DB4" s="78"/>
      <c r="DC4" s="78"/>
      <c r="DD4" s="78"/>
      <c r="DE4" s="78"/>
      <c r="DF4" s="78"/>
      <c r="DG4" s="78"/>
      <c r="DH4" s="78"/>
      <c r="DI4" s="78" t="s">
        <v>64</v>
      </c>
      <c r="DJ4" s="78"/>
      <c r="DK4" s="78"/>
      <c r="DL4" s="78"/>
      <c r="DM4" s="78"/>
      <c r="DN4" s="78"/>
      <c r="DO4" s="78"/>
      <c r="DP4" s="78"/>
      <c r="DQ4" s="78"/>
      <c r="DR4" s="78"/>
      <c r="DS4" s="78"/>
      <c r="DT4" s="78" t="s">
        <v>65</v>
      </c>
      <c r="DU4" s="78"/>
      <c r="DV4" s="78"/>
      <c r="DW4" s="78"/>
      <c r="DX4" s="78"/>
      <c r="DY4" s="78"/>
      <c r="DZ4" s="78"/>
      <c r="EA4" s="78"/>
      <c r="EB4" s="78"/>
      <c r="EC4" s="78"/>
      <c r="ED4" s="78"/>
      <c r="EE4" s="78" t="s">
        <v>66</v>
      </c>
      <c r="EF4" s="78"/>
      <c r="EG4" s="78"/>
      <c r="EH4" s="78"/>
      <c r="EI4" s="78"/>
      <c r="EJ4" s="78"/>
      <c r="EK4" s="78"/>
      <c r="EL4" s="78"/>
      <c r="EM4" s="78"/>
      <c r="EN4" s="78"/>
      <c r="EO4" s="78"/>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442097</v>
      </c>
      <c r="D6" s="19">
        <f t="shared" si="3"/>
        <v>46</v>
      </c>
      <c r="E6" s="19">
        <f t="shared" si="3"/>
        <v>17</v>
      </c>
      <c r="F6" s="19">
        <f t="shared" si="3"/>
        <v>6</v>
      </c>
      <c r="G6" s="19">
        <f t="shared" si="3"/>
        <v>0</v>
      </c>
      <c r="H6" s="19" t="str">
        <f t="shared" si="3"/>
        <v>大分県　豊後高田市</v>
      </c>
      <c r="I6" s="19" t="str">
        <f t="shared" si="3"/>
        <v>法適用</v>
      </c>
      <c r="J6" s="19" t="str">
        <f t="shared" si="3"/>
        <v>下水道事業</v>
      </c>
      <c r="K6" s="19" t="str">
        <f t="shared" si="3"/>
        <v>漁業集落排水</v>
      </c>
      <c r="L6" s="19" t="str">
        <f t="shared" si="3"/>
        <v>H2</v>
      </c>
      <c r="M6" s="19" t="str">
        <f t="shared" si="3"/>
        <v>非設置</v>
      </c>
      <c r="N6" s="20" t="str">
        <f t="shared" si="3"/>
        <v>-</v>
      </c>
      <c r="O6" s="20">
        <f t="shared" si="3"/>
        <v>87.34</v>
      </c>
      <c r="P6" s="20">
        <f t="shared" si="3"/>
        <v>0.27</v>
      </c>
      <c r="Q6" s="20">
        <f t="shared" si="3"/>
        <v>100</v>
      </c>
      <c r="R6" s="20">
        <f t="shared" si="3"/>
        <v>2940</v>
      </c>
      <c r="S6" s="20">
        <f t="shared" si="3"/>
        <v>22294</v>
      </c>
      <c r="T6" s="20">
        <f t="shared" si="3"/>
        <v>206.24</v>
      </c>
      <c r="U6" s="20">
        <f t="shared" si="3"/>
        <v>108.1</v>
      </c>
      <c r="V6" s="20">
        <f t="shared" si="3"/>
        <v>60</v>
      </c>
      <c r="W6" s="20">
        <f t="shared" si="3"/>
        <v>0.16</v>
      </c>
      <c r="X6" s="20">
        <f t="shared" si="3"/>
        <v>375</v>
      </c>
      <c r="Y6" s="21" t="str">
        <f>IF(Y7="",NA(),Y7)</f>
        <v>-</v>
      </c>
      <c r="Z6" s="21" t="str">
        <f t="shared" ref="Z6:AH6" si="4">IF(Z7="",NA(),Z7)</f>
        <v>-</v>
      </c>
      <c r="AA6" s="21" t="str">
        <f t="shared" si="4"/>
        <v>-</v>
      </c>
      <c r="AB6" s="21">
        <f t="shared" si="4"/>
        <v>98.37</v>
      </c>
      <c r="AC6" s="21">
        <f t="shared" si="4"/>
        <v>99.69</v>
      </c>
      <c r="AD6" s="21" t="str">
        <f t="shared" si="4"/>
        <v>-</v>
      </c>
      <c r="AE6" s="21" t="str">
        <f t="shared" si="4"/>
        <v>-</v>
      </c>
      <c r="AF6" s="21" t="str">
        <f t="shared" si="4"/>
        <v>-</v>
      </c>
      <c r="AG6" s="21">
        <f t="shared" si="4"/>
        <v>101.18</v>
      </c>
      <c r="AH6" s="21">
        <f t="shared" si="4"/>
        <v>99.89</v>
      </c>
      <c r="AI6" s="20" t="str">
        <f>IF(AI7="","",IF(AI7="-","【-】","【"&amp;SUBSTITUTE(TEXT(AI7,"#,##0.00"),"-","△")&amp;"】"))</f>
        <v>【98.64】</v>
      </c>
      <c r="AJ6" s="21" t="str">
        <f>IF(AJ7="",NA(),AJ7)</f>
        <v>-</v>
      </c>
      <c r="AK6" s="21" t="str">
        <f t="shared" ref="AK6:AS6" si="5">IF(AK7="",NA(),AK7)</f>
        <v>-</v>
      </c>
      <c r="AL6" s="21" t="str">
        <f t="shared" si="5"/>
        <v>-</v>
      </c>
      <c r="AM6" s="21">
        <f t="shared" si="5"/>
        <v>5.17</v>
      </c>
      <c r="AN6" s="21">
        <f t="shared" si="5"/>
        <v>10.220000000000001</v>
      </c>
      <c r="AO6" s="21" t="str">
        <f t="shared" si="5"/>
        <v>-</v>
      </c>
      <c r="AP6" s="21" t="str">
        <f t="shared" si="5"/>
        <v>-</v>
      </c>
      <c r="AQ6" s="21" t="str">
        <f t="shared" si="5"/>
        <v>-</v>
      </c>
      <c r="AR6" s="21">
        <f t="shared" si="5"/>
        <v>140.63</v>
      </c>
      <c r="AS6" s="21">
        <f t="shared" si="5"/>
        <v>163.84</v>
      </c>
      <c r="AT6" s="20" t="str">
        <f>IF(AT7="","",IF(AT7="-","【-】","【"&amp;SUBSTITUTE(TEXT(AT7,"#,##0.00"),"-","△")&amp;"】"))</f>
        <v>【102.08】</v>
      </c>
      <c r="AU6" s="21" t="str">
        <f>IF(AU7="",NA(),AU7)</f>
        <v>-</v>
      </c>
      <c r="AV6" s="21" t="str">
        <f t="shared" ref="AV6:BD6" si="6">IF(AV7="",NA(),AV7)</f>
        <v>-</v>
      </c>
      <c r="AW6" s="21" t="str">
        <f t="shared" si="6"/>
        <v>-</v>
      </c>
      <c r="AX6" s="21">
        <f t="shared" si="6"/>
        <v>51.72</v>
      </c>
      <c r="AY6" s="21">
        <f t="shared" si="6"/>
        <v>35.31</v>
      </c>
      <c r="AZ6" s="21" t="str">
        <f t="shared" si="6"/>
        <v>-</v>
      </c>
      <c r="BA6" s="21" t="str">
        <f t="shared" si="6"/>
        <v>-</v>
      </c>
      <c r="BB6" s="21" t="str">
        <f t="shared" si="6"/>
        <v>-</v>
      </c>
      <c r="BC6" s="21">
        <f t="shared" si="6"/>
        <v>56.53</v>
      </c>
      <c r="BD6" s="21">
        <f t="shared" si="6"/>
        <v>59.66</v>
      </c>
      <c r="BE6" s="20" t="str">
        <f>IF(BE7="","",IF(BE7="-","【-】","【"&amp;SUBSTITUTE(TEXT(BE7,"#,##0.00"),"-","△")&amp;"】"))</f>
        <v>【61.46】</v>
      </c>
      <c r="BF6" s="21" t="str">
        <f>IF(BF7="",NA(),BF7)</f>
        <v>-</v>
      </c>
      <c r="BG6" s="21" t="str">
        <f t="shared" ref="BG6:BO6" si="7">IF(BG7="",NA(),BG7)</f>
        <v>-</v>
      </c>
      <c r="BH6" s="21" t="str">
        <f t="shared" si="7"/>
        <v>-</v>
      </c>
      <c r="BI6" s="21">
        <f t="shared" si="7"/>
        <v>1713.74</v>
      </c>
      <c r="BJ6" s="20">
        <f t="shared" si="7"/>
        <v>0</v>
      </c>
      <c r="BK6" s="21" t="str">
        <f t="shared" si="7"/>
        <v>-</v>
      </c>
      <c r="BL6" s="21" t="str">
        <f t="shared" si="7"/>
        <v>-</v>
      </c>
      <c r="BM6" s="21" t="str">
        <f t="shared" si="7"/>
        <v>-</v>
      </c>
      <c r="BN6" s="21">
        <f t="shared" si="7"/>
        <v>1095.52</v>
      </c>
      <c r="BO6" s="21">
        <f t="shared" si="7"/>
        <v>1056.55</v>
      </c>
      <c r="BP6" s="20" t="str">
        <f>IF(BP7="","",IF(BP7="-","【-】","【"&amp;SUBSTITUTE(TEXT(BP7,"#,##0.00"),"-","△")&amp;"】"))</f>
        <v>【974.72】</v>
      </c>
      <c r="BQ6" s="21" t="str">
        <f>IF(BQ7="",NA(),BQ7)</f>
        <v>-</v>
      </c>
      <c r="BR6" s="21" t="str">
        <f t="shared" ref="BR6:BZ6" si="8">IF(BR7="",NA(),BR7)</f>
        <v>-</v>
      </c>
      <c r="BS6" s="21" t="str">
        <f t="shared" si="8"/>
        <v>-</v>
      </c>
      <c r="BT6" s="21">
        <f t="shared" si="8"/>
        <v>10.5</v>
      </c>
      <c r="BU6" s="21">
        <f t="shared" si="8"/>
        <v>10.97</v>
      </c>
      <c r="BV6" s="21" t="str">
        <f t="shared" si="8"/>
        <v>-</v>
      </c>
      <c r="BW6" s="21" t="str">
        <f t="shared" si="8"/>
        <v>-</v>
      </c>
      <c r="BX6" s="21" t="str">
        <f t="shared" si="8"/>
        <v>-</v>
      </c>
      <c r="BY6" s="21">
        <f t="shared" si="8"/>
        <v>39.64</v>
      </c>
      <c r="BZ6" s="21">
        <f t="shared" si="8"/>
        <v>40</v>
      </c>
      <c r="CA6" s="20" t="str">
        <f>IF(CA7="","",IF(CA7="-","【-】","【"&amp;SUBSTITUTE(TEXT(CA7,"#,##0.00"),"-","△")&amp;"】"))</f>
        <v>【44.22】</v>
      </c>
      <c r="CB6" s="21" t="str">
        <f>IF(CB7="",NA(),CB7)</f>
        <v>-</v>
      </c>
      <c r="CC6" s="21" t="str">
        <f t="shared" ref="CC6:CK6" si="9">IF(CC7="",NA(),CC7)</f>
        <v>-</v>
      </c>
      <c r="CD6" s="21" t="str">
        <f t="shared" si="9"/>
        <v>-</v>
      </c>
      <c r="CE6" s="21">
        <f t="shared" si="9"/>
        <v>1378.35</v>
      </c>
      <c r="CF6" s="21">
        <f t="shared" si="9"/>
        <v>1381.41</v>
      </c>
      <c r="CG6" s="21" t="str">
        <f t="shared" si="9"/>
        <v>-</v>
      </c>
      <c r="CH6" s="21" t="str">
        <f t="shared" si="9"/>
        <v>-</v>
      </c>
      <c r="CI6" s="21" t="str">
        <f t="shared" si="9"/>
        <v>-</v>
      </c>
      <c r="CJ6" s="21">
        <f t="shared" si="9"/>
        <v>449.72</v>
      </c>
      <c r="CK6" s="21">
        <f t="shared" si="9"/>
        <v>437.27</v>
      </c>
      <c r="CL6" s="20" t="str">
        <f>IF(CL7="","",IF(CL7="-","【-】","【"&amp;SUBSTITUTE(TEXT(CL7,"#,##0.00"),"-","△")&amp;"】"))</f>
        <v>【392.85】</v>
      </c>
      <c r="CM6" s="21" t="str">
        <f>IF(CM7="",NA(),CM7)</f>
        <v>-</v>
      </c>
      <c r="CN6" s="21" t="str">
        <f t="shared" ref="CN6:CV6" si="10">IF(CN7="",NA(),CN7)</f>
        <v>-</v>
      </c>
      <c r="CO6" s="21" t="str">
        <f t="shared" si="10"/>
        <v>-</v>
      </c>
      <c r="CP6" s="21">
        <f t="shared" si="10"/>
        <v>18.75</v>
      </c>
      <c r="CQ6" s="21">
        <f t="shared" si="10"/>
        <v>17.190000000000001</v>
      </c>
      <c r="CR6" s="21" t="str">
        <f t="shared" si="10"/>
        <v>-</v>
      </c>
      <c r="CS6" s="21" t="str">
        <f t="shared" si="10"/>
        <v>-</v>
      </c>
      <c r="CT6" s="21" t="str">
        <f t="shared" si="10"/>
        <v>-</v>
      </c>
      <c r="CU6" s="21">
        <f t="shared" si="10"/>
        <v>30.19</v>
      </c>
      <c r="CV6" s="21">
        <f t="shared" si="10"/>
        <v>28.77</v>
      </c>
      <c r="CW6" s="20" t="str">
        <f>IF(CW7="","",IF(CW7="-","【-】","【"&amp;SUBSTITUTE(TEXT(CW7,"#,##0.00"),"-","△")&amp;"】"))</f>
        <v>【32.23】</v>
      </c>
      <c r="CX6" s="21" t="str">
        <f>IF(CX7="",NA(),CX7)</f>
        <v>-</v>
      </c>
      <c r="CY6" s="21" t="str">
        <f t="shared" ref="CY6:DG6" si="11">IF(CY7="",NA(),CY7)</f>
        <v>-</v>
      </c>
      <c r="CZ6" s="21" t="str">
        <f t="shared" si="11"/>
        <v>-</v>
      </c>
      <c r="DA6" s="21">
        <f t="shared" si="11"/>
        <v>85.71</v>
      </c>
      <c r="DB6" s="21">
        <f t="shared" si="11"/>
        <v>86.67</v>
      </c>
      <c r="DC6" s="21" t="str">
        <f t="shared" si="11"/>
        <v>-</v>
      </c>
      <c r="DD6" s="21" t="str">
        <f t="shared" si="11"/>
        <v>-</v>
      </c>
      <c r="DE6" s="21" t="str">
        <f t="shared" si="11"/>
        <v>-</v>
      </c>
      <c r="DF6" s="21">
        <f t="shared" si="11"/>
        <v>79.09</v>
      </c>
      <c r="DG6" s="21">
        <f t="shared" si="11"/>
        <v>78.900000000000006</v>
      </c>
      <c r="DH6" s="20" t="str">
        <f>IF(DH7="","",IF(DH7="-","【-】","【"&amp;SUBSTITUTE(TEXT(DH7,"#,##0.00"),"-","△")&amp;"】"))</f>
        <v>【80.63】</v>
      </c>
      <c r="DI6" s="21" t="str">
        <f>IF(DI7="",NA(),DI7)</f>
        <v>-</v>
      </c>
      <c r="DJ6" s="21" t="str">
        <f t="shared" ref="DJ6:DR6" si="12">IF(DJ7="",NA(),DJ7)</f>
        <v>-</v>
      </c>
      <c r="DK6" s="21" t="str">
        <f t="shared" si="12"/>
        <v>-</v>
      </c>
      <c r="DL6" s="21">
        <f t="shared" si="12"/>
        <v>2.74</v>
      </c>
      <c r="DM6" s="21">
        <f t="shared" si="12"/>
        <v>5.48</v>
      </c>
      <c r="DN6" s="21" t="str">
        <f t="shared" si="12"/>
        <v>-</v>
      </c>
      <c r="DO6" s="21" t="str">
        <f t="shared" si="12"/>
        <v>-</v>
      </c>
      <c r="DP6" s="21" t="str">
        <f t="shared" si="12"/>
        <v>-</v>
      </c>
      <c r="DQ6" s="21">
        <f t="shared" si="12"/>
        <v>20.14</v>
      </c>
      <c r="DR6" s="21">
        <f t="shared" si="12"/>
        <v>23.17</v>
      </c>
      <c r="DS6" s="20" t="str">
        <f>IF(DS7="","",IF(DS7="-","【-】","【"&amp;SUBSTITUTE(TEXT(DS7,"#,##0.00"),"-","△")&amp;"】"))</f>
        <v>【26.28】</v>
      </c>
      <c r="DT6" s="21" t="str">
        <f>IF(DT7="",NA(),DT7)</f>
        <v>-</v>
      </c>
      <c r="DU6" s="21" t="str">
        <f t="shared" ref="DU6:EC6" si="13">IF(DU7="",NA(),DU7)</f>
        <v>-</v>
      </c>
      <c r="DV6" s="21" t="str">
        <f t="shared" si="13"/>
        <v>-</v>
      </c>
      <c r="DW6" s="20">
        <f t="shared" si="13"/>
        <v>0</v>
      </c>
      <c r="DX6" s="20">
        <f t="shared" si="13"/>
        <v>0</v>
      </c>
      <c r="DY6" s="21" t="str">
        <f t="shared" si="13"/>
        <v>-</v>
      </c>
      <c r="DZ6" s="21" t="str">
        <f t="shared" si="13"/>
        <v>-</v>
      </c>
      <c r="EA6" s="21" t="str">
        <f t="shared" si="13"/>
        <v>-</v>
      </c>
      <c r="EB6" s="20">
        <f t="shared" si="13"/>
        <v>0</v>
      </c>
      <c r="EC6" s="20">
        <f t="shared" si="13"/>
        <v>0</v>
      </c>
      <c r="ED6" s="20" t="str">
        <f>IF(ED7="","",IF(ED7="-","【-】","【"&amp;SUBSTITUTE(TEXT(ED7,"#,##0.00"),"-","△")&amp;"】"))</f>
        <v>【0.00】</v>
      </c>
      <c r="EE6" s="21" t="str">
        <f>IF(EE7="",NA(),EE7)</f>
        <v>-</v>
      </c>
      <c r="EF6" s="21" t="str">
        <f t="shared" ref="EF6:EN6" si="14">IF(EF7="",NA(),EF7)</f>
        <v>-</v>
      </c>
      <c r="EG6" s="21" t="str">
        <f t="shared" si="14"/>
        <v>-</v>
      </c>
      <c r="EH6" s="20">
        <f t="shared" si="14"/>
        <v>0</v>
      </c>
      <c r="EI6" s="20">
        <f t="shared" si="14"/>
        <v>0</v>
      </c>
      <c r="EJ6" s="21" t="str">
        <f t="shared" si="14"/>
        <v>-</v>
      </c>
      <c r="EK6" s="21" t="str">
        <f t="shared" si="14"/>
        <v>-</v>
      </c>
      <c r="EL6" s="21" t="str">
        <f t="shared" si="14"/>
        <v>-</v>
      </c>
      <c r="EM6" s="21">
        <f t="shared" si="14"/>
        <v>1.6</v>
      </c>
      <c r="EN6" s="21">
        <f t="shared" si="14"/>
        <v>0.01</v>
      </c>
      <c r="EO6" s="20" t="str">
        <f>IF(EO7="","",IF(EO7="-","【-】","【"&amp;SUBSTITUTE(TEXT(EO7,"#,##0.00"),"-","△")&amp;"】"))</f>
        <v>【0.01】</v>
      </c>
    </row>
    <row r="7" spans="1:148" s="22" customFormat="1" x14ac:dyDescent="0.15">
      <c r="A7" s="14"/>
      <c r="B7" s="23">
        <v>2021</v>
      </c>
      <c r="C7" s="23">
        <v>442097</v>
      </c>
      <c r="D7" s="23">
        <v>46</v>
      </c>
      <c r="E7" s="23">
        <v>17</v>
      </c>
      <c r="F7" s="23">
        <v>6</v>
      </c>
      <c r="G7" s="23">
        <v>0</v>
      </c>
      <c r="H7" s="23" t="s">
        <v>96</v>
      </c>
      <c r="I7" s="23" t="s">
        <v>97</v>
      </c>
      <c r="J7" s="23" t="s">
        <v>98</v>
      </c>
      <c r="K7" s="23" t="s">
        <v>99</v>
      </c>
      <c r="L7" s="23" t="s">
        <v>100</v>
      </c>
      <c r="M7" s="23" t="s">
        <v>101</v>
      </c>
      <c r="N7" s="24" t="s">
        <v>102</v>
      </c>
      <c r="O7" s="24">
        <v>87.34</v>
      </c>
      <c r="P7" s="24">
        <v>0.27</v>
      </c>
      <c r="Q7" s="24">
        <v>100</v>
      </c>
      <c r="R7" s="24">
        <v>2940</v>
      </c>
      <c r="S7" s="24">
        <v>22294</v>
      </c>
      <c r="T7" s="24">
        <v>206.24</v>
      </c>
      <c r="U7" s="24">
        <v>108.1</v>
      </c>
      <c r="V7" s="24">
        <v>60</v>
      </c>
      <c r="W7" s="24">
        <v>0.16</v>
      </c>
      <c r="X7" s="24">
        <v>375</v>
      </c>
      <c r="Y7" s="24" t="s">
        <v>102</v>
      </c>
      <c r="Z7" s="24" t="s">
        <v>102</v>
      </c>
      <c r="AA7" s="24" t="s">
        <v>102</v>
      </c>
      <c r="AB7" s="24">
        <v>98.37</v>
      </c>
      <c r="AC7" s="24">
        <v>99.69</v>
      </c>
      <c r="AD7" s="24" t="s">
        <v>102</v>
      </c>
      <c r="AE7" s="24" t="s">
        <v>102</v>
      </c>
      <c r="AF7" s="24" t="s">
        <v>102</v>
      </c>
      <c r="AG7" s="24">
        <v>101.18</v>
      </c>
      <c r="AH7" s="24">
        <v>99.89</v>
      </c>
      <c r="AI7" s="24">
        <v>98.64</v>
      </c>
      <c r="AJ7" s="24" t="s">
        <v>102</v>
      </c>
      <c r="AK7" s="24" t="s">
        <v>102</v>
      </c>
      <c r="AL7" s="24" t="s">
        <v>102</v>
      </c>
      <c r="AM7" s="24">
        <v>5.17</v>
      </c>
      <c r="AN7" s="24">
        <v>10.220000000000001</v>
      </c>
      <c r="AO7" s="24" t="s">
        <v>102</v>
      </c>
      <c r="AP7" s="24" t="s">
        <v>102</v>
      </c>
      <c r="AQ7" s="24" t="s">
        <v>102</v>
      </c>
      <c r="AR7" s="24">
        <v>140.63</v>
      </c>
      <c r="AS7" s="24">
        <v>163.84</v>
      </c>
      <c r="AT7" s="24">
        <v>102.08</v>
      </c>
      <c r="AU7" s="24" t="s">
        <v>102</v>
      </c>
      <c r="AV7" s="24" t="s">
        <v>102</v>
      </c>
      <c r="AW7" s="24" t="s">
        <v>102</v>
      </c>
      <c r="AX7" s="24">
        <v>51.72</v>
      </c>
      <c r="AY7" s="24">
        <v>35.31</v>
      </c>
      <c r="AZ7" s="24" t="s">
        <v>102</v>
      </c>
      <c r="BA7" s="24" t="s">
        <v>102</v>
      </c>
      <c r="BB7" s="24" t="s">
        <v>102</v>
      </c>
      <c r="BC7" s="24">
        <v>56.53</v>
      </c>
      <c r="BD7" s="24">
        <v>59.66</v>
      </c>
      <c r="BE7" s="24">
        <v>61.46</v>
      </c>
      <c r="BF7" s="24" t="s">
        <v>102</v>
      </c>
      <c r="BG7" s="24" t="s">
        <v>102</v>
      </c>
      <c r="BH7" s="24" t="s">
        <v>102</v>
      </c>
      <c r="BI7" s="24">
        <v>1713.74</v>
      </c>
      <c r="BJ7" s="24">
        <v>0</v>
      </c>
      <c r="BK7" s="24" t="s">
        <v>102</v>
      </c>
      <c r="BL7" s="24" t="s">
        <v>102</v>
      </c>
      <c r="BM7" s="24" t="s">
        <v>102</v>
      </c>
      <c r="BN7" s="24">
        <v>1095.52</v>
      </c>
      <c r="BO7" s="24">
        <v>1056.55</v>
      </c>
      <c r="BP7" s="24">
        <v>974.72</v>
      </c>
      <c r="BQ7" s="24" t="s">
        <v>102</v>
      </c>
      <c r="BR7" s="24" t="s">
        <v>102</v>
      </c>
      <c r="BS7" s="24" t="s">
        <v>102</v>
      </c>
      <c r="BT7" s="24">
        <v>10.5</v>
      </c>
      <c r="BU7" s="24">
        <v>10.97</v>
      </c>
      <c r="BV7" s="24" t="s">
        <v>102</v>
      </c>
      <c r="BW7" s="24" t="s">
        <v>102</v>
      </c>
      <c r="BX7" s="24" t="s">
        <v>102</v>
      </c>
      <c r="BY7" s="24">
        <v>39.64</v>
      </c>
      <c r="BZ7" s="24">
        <v>40</v>
      </c>
      <c r="CA7" s="24">
        <v>44.22</v>
      </c>
      <c r="CB7" s="24" t="s">
        <v>102</v>
      </c>
      <c r="CC7" s="24" t="s">
        <v>102</v>
      </c>
      <c r="CD7" s="24" t="s">
        <v>102</v>
      </c>
      <c r="CE7" s="24">
        <v>1378.35</v>
      </c>
      <c r="CF7" s="24">
        <v>1381.41</v>
      </c>
      <c r="CG7" s="24" t="s">
        <v>102</v>
      </c>
      <c r="CH7" s="24" t="s">
        <v>102</v>
      </c>
      <c r="CI7" s="24" t="s">
        <v>102</v>
      </c>
      <c r="CJ7" s="24">
        <v>449.72</v>
      </c>
      <c r="CK7" s="24">
        <v>437.27</v>
      </c>
      <c r="CL7" s="24">
        <v>392.85</v>
      </c>
      <c r="CM7" s="24" t="s">
        <v>102</v>
      </c>
      <c r="CN7" s="24" t="s">
        <v>102</v>
      </c>
      <c r="CO7" s="24" t="s">
        <v>102</v>
      </c>
      <c r="CP7" s="24">
        <v>18.75</v>
      </c>
      <c r="CQ7" s="24">
        <v>17.190000000000001</v>
      </c>
      <c r="CR7" s="24" t="s">
        <v>102</v>
      </c>
      <c r="CS7" s="24" t="s">
        <v>102</v>
      </c>
      <c r="CT7" s="24" t="s">
        <v>102</v>
      </c>
      <c r="CU7" s="24">
        <v>30.19</v>
      </c>
      <c r="CV7" s="24">
        <v>28.77</v>
      </c>
      <c r="CW7" s="24">
        <v>32.229999999999997</v>
      </c>
      <c r="CX7" s="24" t="s">
        <v>102</v>
      </c>
      <c r="CY7" s="24" t="s">
        <v>102</v>
      </c>
      <c r="CZ7" s="24" t="s">
        <v>102</v>
      </c>
      <c r="DA7" s="24">
        <v>85.71</v>
      </c>
      <c r="DB7" s="24">
        <v>86.67</v>
      </c>
      <c r="DC7" s="24" t="s">
        <v>102</v>
      </c>
      <c r="DD7" s="24" t="s">
        <v>102</v>
      </c>
      <c r="DE7" s="24" t="s">
        <v>102</v>
      </c>
      <c r="DF7" s="24">
        <v>79.09</v>
      </c>
      <c r="DG7" s="24">
        <v>78.900000000000006</v>
      </c>
      <c r="DH7" s="24">
        <v>80.63</v>
      </c>
      <c r="DI7" s="24" t="s">
        <v>102</v>
      </c>
      <c r="DJ7" s="24" t="s">
        <v>102</v>
      </c>
      <c r="DK7" s="24" t="s">
        <v>102</v>
      </c>
      <c r="DL7" s="24">
        <v>2.74</v>
      </c>
      <c r="DM7" s="24">
        <v>5.48</v>
      </c>
      <c r="DN7" s="24" t="s">
        <v>102</v>
      </c>
      <c r="DO7" s="24" t="s">
        <v>102</v>
      </c>
      <c r="DP7" s="24" t="s">
        <v>102</v>
      </c>
      <c r="DQ7" s="24">
        <v>20.14</v>
      </c>
      <c r="DR7" s="24">
        <v>23.17</v>
      </c>
      <c r="DS7" s="24">
        <v>26.28</v>
      </c>
      <c r="DT7" s="24" t="s">
        <v>102</v>
      </c>
      <c r="DU7" s="24" t="s">
        <v>102</v>
      </c>
      <c r="DV7" s="24" t="s">
        <v>102</v>
      </c>
      <c r="DW7" s="24">
        <v>0</v>
      </c>
      <c r="DX7" s="24">
        <v>0</v>
      </c>
      <c r="DY7" s="24" t="s">
        <v>102</v>
      </c>
      <c r="DZ7" s="24" t="s">
        <v>102</v>
      </c>
      <c r="EA7" s="24" t="s">
        <v>102</v>
      </c>
      <c r="EB7" s="24">
        <v>0</v>
      </c>
      <c r="EC7" s="24">
        <v>0</v>
      </c>
      <c r="ED7" s="24">
        <v>0</v>
      </c>
      <c r="EE7" s="24" t="s">
        <v>102</v>
      </c>
      <c r="EF7" s="24" t="s">
        <v>102</v>
      </c>
      <c r="EG7" s="24" t="s">
        <v>102</v>
      </c>
      <c r="EH7" s="24">
        <v>0</v>
      </c>
      <c r="EI7" s="24">
        <v>0</v>
      </c>
      <c r="EJ7" s="24" t="s">
        <v>102</v>
      </c>
      <c r="EK7" s="24" t="s">
        <v>102</v>
      </c>
      <c r="EL7" s="24" t="s">
        <v>102</v>
      </c>
      <c r="EM7" s="24">
        <v>1.6</v>
      </c>
      <c r="EN7" s="24">
        <v>0.01</v>
      </c>
      <c r="EO7" s="24">
        <v>0.01</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110</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oitapref</cp:lastModifiedBy>
  <cp:lastPrinted>2023-01-30T08:08:11Z</cp:lastPrinted>
  <dcterms:created xsi:type="dcterms:W3CDTF">2023-01-12T23:47:57Z</dcterms:created>
  <dcterms:modified xsi:type="dcterms:W3CDTF">2023-01-30T08:08:16Z</dcterms:modified>
  <cp:category/>
</cp:coreProperties>
</file>