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801791\市町村振興課共有\財政班\財政担当R4年度\決算統計\02公営企業会計\14_経営比較分析表\02経営比較分析表の分析等について\04市町村回答\09豊後高田市○\"/>
    </mc:Choice>
  </mc:AlternateContent>
  <workbookProtection workbookAlgorithmName="SHA-512" workbookHashValue="gJqiMU0LMLCryGSLvRsa7A2qP+Wg8RuT6uHcJoxn1uGuqSB6plqcJpln769Jm1FGVRf8ER6YD9m2A7l07kKjHA==" workbookSaltValue="cMYcxX7NdqroEXGj4J7gyA==" workbookSpinCount="100000" lockStructure="1"/>
  <bookViews>
    <workbookView xWindow="0" yWindow="0" windowWidth="28800" windowHeight="1245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BB10" i="4" s="1"/>
  <c r="V6" i="5"/>
  <c r="U6" i="5"/>
  <c r="AL10" i="4" s="1"/>
  <c r="T6" i="5"/>
  <c r="S6" i="5"/>
  <c r="R6" i="5"/>
  <c r="AL8" i="4" s="1"/>
  <c r="Q6" i="5"/>
  <c r="P6" i="5"/>
  <c r="O6" i="5"/>
  <c r="I10" i="4" s="1"/>
  <c r="N6" i="5"/>
  <c r="B10" i="4" s="1"/>
  <c r="M6" i="5"/>
  <c r="L6" i="5"/>
  <c r="W8" i="4" s="1"/>
  <c r="K6" i="5"/>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H85" i="4"/>
  <c r="G85" i="4"/>
  <c r="AT10" i="4"/>
  <c r="W10" i="4"/>
  <c r="P10" i="4"/>
  <c r="BB8" i="4"/>
  <c r="AT8" i="4"/>
  <c r="AD8" i="4"/>
  <c r="P8" i="4"/>
  <c r="B8" i="4"/>
  <c r="B6" i="4"/>
</calcChain>
</file>

<file path=xl/sharedStrings.xml><?xml version="1.0" encoding="utf-8"?>
<sst xmlns="http://schemas.openxmlformats.org/spreadsheetml/2006/main" count="228" uniqueCount="113">
  <si>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</si>
  <si>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</si>
  <si>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</si>
  <si>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</si>
  <si>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</si>
  <si>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</si>
  <si>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</si>
  <si>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</si>
  <si>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</si>
  <si>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</si>
  <si>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</si>
  <si>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</si>
  <si>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</si>
  <si>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</si>
  <si>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</si>
  <si>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</si>
  <si>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</si>
  <si>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</si>
  <si>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</si>
  <si>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</si>
  <si>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</si>
  <si>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</si>
  <si>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</si>
  <si>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</si>
  <si>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</si>
  <si>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</si>
  <si>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</si>
  <si>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</si>
  <si>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</si>
  <si>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</si>
  <si>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</si>
  <si>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</si>
  <si>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</si>
  <si>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</si>
  <si>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</si>
  <si>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</si>
  <si>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</si>
  <si>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</si>
  <si>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</si>
  <si>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</si>
  <si>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</si>
  <si>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</si>
  <si>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</si>
  <si>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</si>
  <si>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</si>
  <si>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</si>
  <si>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</si>
  <si>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</si>
  <si>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</si>
  <si>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</si>
  <si>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</si>
  <si>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</si>
  <si>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</si>
  <si>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</si>
  <si>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</si>
  <si>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</si>
  <si>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</si>
  <si>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</si>
  <si>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</si>
  <si>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</si>
  <si>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</si>
  <si>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</si>
  <si>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</si>
  <si>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</si>
  <si>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</si>
  <si>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</si>
  <si>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</si>
  <si>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</si>
  <si>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</si>
  <si>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</si>
  <si>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</si>
  <si>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</si>
  <si>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</si>
  <si>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</si>
  <si>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</si>
  <si>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</si>
  <si>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</si>
  <si>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</si>
  <si>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</si>
  <si>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</si>
  <si>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</si>
  <si>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</si>
  <si>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</si>
  <si>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</si>
  <si>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</si>
  <si>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</si>
  <si>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</si>
  <si>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</si>
  <si>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</si>
  <si>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</si>
  <si>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</si>
  <si>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</si>
  <si>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</si>
  <si>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豊後高田市</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</si>
  <si>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</si>
  <si>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</si>
  <si>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</si>
  <si>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</si>
  <si>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</si>
  <si>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</si>
  <si>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</si>
  <si>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</si>
  <si>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</si>
  <si>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</si>
  <si>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</si>
  <si>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</si>
  <si>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</si>
  <si>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</si>
  <si>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</si>
  <si>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</si>
  <si>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①経常収支比率：
　窓口業務委託による人員削減等の事務合理化を推進するなど健全な経営に努めていますが、平成30年度の事業規模の小さい簡易水道事業との統合によって、従前と比較すると比率が低下しています。
②累積欠損金比率：
　累積欠損金は発生していませんが、引き続き健全な経営に努める必要があります。
③流動比率：
　100％を超える比率で推移しており、支払い能力は高く、類似団体を上回る比率で推移していましたが、平成30年度の簡易水道事業との統合に伴い、流動負債・流動資産ともに増加し、比率が低下しています。
④企業債残高対給水収益比率：
　平成30年度から配水管布設工事や布設替工事の財源として企業債の借入を行っており、また平成30年度の簡易水道事業との統合に伴う簡易水道再編推進事業等の企業債の引継ぎにより、今後も高い水準で推移すると見込まれます。
⑤料金回収率：
　①経常収支比率と同様に、事務合理化による経常費用の削減によって回復基調にありましたが、平成30年度の簡易水道事業との統合に伴い、回収率が低下しており、今後の料金改定の検討も必要となっています。
⑥給水原価：
　水源が地下水のため、給水処理は滅菌消毒のみで、給水費用を低く抑えることができます。
⑦施設利用率：
　災害時の対応等一定程度の施設余力を保ちつつ、類似団体よりも高い水準を維持しています。
⑧有収率：
　類似団体を上回っていますが、90％程度で推移しており、管路の老朽化（経年管の増加）による漏水が懸念されます。</t>
    <rPh sb="31" eb="33">
      <t>スイシン</t>
    </rPh>
    <rPh sb="37" eb="39">
      <t>ケンゼン</t>
    </rPh>
    <rPh sb="40" eb="42">
      <t>ケイエイ</t>
    </rPh>
    <rPh sb="43" eb="44">
      <t>ツト</t>
    </rPh>
    <rPh sb="81" eb="83">
      <t>ジュウゼン</t>
    </rPh>
    <rPh sb="84" eb="86">
      <t>ヒカク</t>
    </rPh>
    <rPh sb="92" eb="94">
      <t>テイカ</t>
    </rPh>
    <rPh sb="243" eb="245">
      <t>ヒリツ</t>
    </rPh>
    <rPh sb="246" eb="248">
      <t>テイカ</t>
    </rPh>
    <rPh sb="287" eb="289">
      <t>フセツ</t>
    </rPh>
    <rPh sb="289" eb="290">
      <t>カ</t>
    </rPh>
    <rPh sb="290" eb="292">
      <t>コウジ</t>
    </rPh>
    <rPh sb="293" eb="295">
      <t>ザイゲン</t>
    </rPh>
    <rPh sb="298" eb="300">
      <t>キギョウ</t>
    </rPh>
    <rPh sb="300" eb="301">
      <t>サイ</t>
    </rPh>
    <rPh sb="302" eb="304">
      <t>カリイレ</t>
    </rPh>
    <rPh sb="305" eb="306">
      <t>オコナ</t>
    </rPh>
    <rPh sb="454" eb="456">
      <t>テイカ</t>
    </rPh>
    <rPh sb="461" eb="463">
      <t>コンゴ</t>
    </rPh>
    <rPh sb="464" eb="466">
      <t>リョウキン</t>
    </rPh>
    <rPh sb="466" eb="468">
      <t>カイテイ</t>
    </rPh>
    <rPh sb="469" eb="471">
      <t>ケントウ</t>
    </rPh>
    <rPh sb="472" eb="474">
      <t>ヒツヨウ</t>
    </rPh>
    <phoneticPr fontId="4"/>
  </si>
  <si>
    <t>①有形固定資産減価償却率：
　計画的な施設の整備と更新によって、ほぼ一定の水準を保ってきましたが、給水拡張事業が集中した昭和49～51年度布設管路の更新が追い付かず、有形固定資産減価償却累計額が増加したため、微増傾向となっていました。平成30年度の比較的年数の新しい資産を持つ簡易水道事業との統合に伴い、償却率はやや低下しています。
②管路経年化率：
　計画的に管路更新を行っており、類似団体を下回って推移しています。
③管路更新率：
　計画的に管路更新を実施するとともに、他の部署が所管する道路工事と合わせて実施しており、平成29年度は、道路工事が多かったため、更新率が高くなっています。</t>
    <rPh sb="158" eb="160">
      <t>テイカ</t>
    </rPh>
    <rPh sb="186" eb="187">
      <t>オコナ</t>
    </rPh>
    <rPh sb="201" eb="203">
      <t>スイイ</t>
    </rPh>
    <rPh sb="270" eb="272">
      <t>ドウロ</t>
    </rPh>
    <rPh sb="272" eb="274">
      <t>コウジ</t>
    </rPh>
    <rPh sb="275" eb="276">
      <t>オオ</t>
    </rPh>
    <phoneticPr fontId="4"/>
  </si>
  <si>
    <t>　現在、豊後高田市水道事業ビジョン（計画期間：令和３年度から令和12年度）及び第10次水道事業拡張計画（計画期間：平成29年度から令和12年度）に基づき、計画的な施設の整備と更新を実施し、経常費用の抑制と固定費の平準化及び大規模な施設改修事業等に備えた財源確保に努めてきました。
　その成果として、類似団体よりも高い施設利用効率と低いコスト構造によって健全な収益性を維持し、経営の安定を保っています。
　また、公営企業である水道事業は独立採算が原則であり、今後も能率的な経営と適正な料金水準を維持することが重要です。しかしながら、人口減少に伴って料金収入についても低下することが予想され、経年化施設の更新費用を賄うための安定財源の確保が喫緊の課題となっています。こうした状況から、第10次水道事業拡張計画（計画期間：平成29年度から令和12年度）に基づき、給水区域内の未普及解消や給水区域隣接地への給水拡大等新たな収益増加策に取り組んでいます。</t>
    <rPh sb="11" eb="13">
      <t>ジギョウ</t>
    </rPh>
    <rPh sb="23" eb="25">
      <t>レイワ</t>
    </rPh>
    <rPh sb="30" eb="32">
      <t>レイワ</t>
    </rPh>
    <rPh sb="65" eb="67">
      <t>レイワ</t>
    </rPh>
    <rPh sb="282" eb="284">
      <t>テイカ</t>
    </rPh>
    <rPh sb="289" eb="291">
      <t>ヨソウ</t>
    </rPh>
    <rPh sb="335" eb="337">
      <t>ジョウキョウ</t>
    </rPh>
    <rPh sb="374" eb="375">
      <t>モト</t>
    </rPh>
    <rPh sb="413" eb="414">
      <t>ト</t>
    </rPh>
    <rPh sb="415" eb="416">
      <t>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</si>
</sst>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9.5"/>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7" fillId="0" borderId="9" xfId="0" applyFont="1" applyBorder="1" applyAlignment="1" applyProtection="1">
      <alignment horizontal="left" vertical="top" wrapText="1"/>
      <protection locked="0"/>
    </xf>
    <xf numFmtId="0" fontId="17" fillId="0" borderId="0" xfId="0" applyFont="1" applyBorder="1" applyAlignment="1" applyProtection="1">
      <alignment horizontal="left" vertical="top" wrapText="1"/>
      <protection locked="0"/>
    </xf>
    <xf numFmtId="0" fontId="17" fillId="0" borderId="10" xfId="0" applyFont="1" applyBorder="1" applyAlignment="1" applyProtection="1">
      <alignment horizontal="left" vertical="top" wrapText="1"/>
      <protection locked="0"/>
    </xf>
    <xf numFmtId="0" fontId="17" fillId="0" borderId="11" xfId="0" applyFont="1" applyBorder="1" applyAlignment="1" applyProtection="1">
      <alignment horizontal="left" vertical="top" wrapText="1"/>
      <protection locked="0"/>
    </xf>
    <xf numFmtId="0" fontId="17" fillId="0" borderId="1" xfId="0" applyFont="1" applyBorder="1" applyAlignment="1" applyProtection="1">
      <alignment horizontal="left" vertical="top" wrapText="1"/>
      <protection locked="0"/>
    </xf>
    <xf numFmtId="0" fontId="17"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1.89</c:v>
                </c:pt>
                <c:pt idx="1">
                  <c:v>0.61</c:v>
                </c:pt>
                <c:pt idx="2">
                  <c:v>0.1</c:v>
                </c:pt>
                <c:pt idx="3">
                  <c:v>0.12</c:v>
                </c:pt>
                <c:pt idx="4">
                  <c:v>7.0000000000000007E-2</c:v>
                </c:pt>
              </c:numCache>
            </c:numRef>
          </c:val>
          <c:extLst>
            <c:ext xmlns:c16="http://schemas.microsoft.com/office/drawing/2014/chart" uri="{C3380CC4-5D6E-409C-BE32-E72D297353CC}">
              <c16:uniqueId val="{00000000-C255-46C5-AB87-3F97F218F0E9}"/>
            </c:ext>
          </c:extLst>
        </c:ser>
        <c:dLbls>
          <c:showLegendKey val="0"/>
          <c:showVal val="0"/>
          <c:showCatName val="0"/>
          <c:showSerName val="0"/>
          <c:showPercent val="0"/>
          <c:showBubbleSize val="0"/>
        </c:dLbls>
        <c:gapWidth val="150"/>
        <c:axId val="140268336"/>
        <c:axId val="140266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0.39</c:v>
                </c:pt>
                <c:pt idx="1">
                  <c:v>0.43</c:v>
                </c:pt>
                <c:pt idx="2">
                  <c:v>0.42</c:v>
                </c:pt>
                <c:pt idx="3">
                  <c:v>0.44</c:v>
                </c:pt>
                <c:pt idx="4">
                  <c:v>0.5</c:v>
                </c:pt>
              </c:numCache>
            </c:numRef>
          </c:val>
          <c:smooth val="0"/>
          <c:extLst>
            <c:ext xmlns:c16="http://schemas.microsoft.com/office/drawing/2014/chart" uri="{C3380CC4-5D6E-409C-BE32-E72D297353CC}">
              <c16:uniqueId val="{00000001-C255-46C5-AB87-3F97F218F0E9}"/>
            </c:ext>
          </c:extLst>
        </c:ser>
        <c:dLbls>
          <c:showLegendKey val="0"/>
          <c:showVal val="0"/>
          <c:showCatName val="0"/>
          <c:showSerName val="0"/>
          <c:showPercent val="0"/>
          <c:showBubbleSize val="0"/>
        </c:dLbls>
        <c:marker val="1"/>
        <c:smooth val="0"/>
        <c:axId val="140268336"/>
        <c:axId val="140266768"/>
      </c:lineChart>
      <c:dateAx>
        <c:axId val="140268336"/>
        <c:scaling>
          <c:orientation val="minMax"/>
        </c:scaling>
        <c:delete val="1"/>
        <c:axPos val="b"/>
        <c:numFmt formatCode="&quot;H&quot;yy" sourceLinked="1"/>
        <c:majorTickMark val="none"/>
        <c:minorTickMark val="none"/>
        <c:tickLblPos val="none"/>
        <c:crossAx val="140266768"/>
        <c:crosses val="autoZero"/>
        <c:auto val="1"/>
        <c:lblOffset val="100"/>
        <c:baseTimeUnit val="years"/>
      </c:dateAx>
      <c:valAx>
        <c:axId val="140266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0268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64.89</c:v>
                </c:pt>
                <c:pt idx="1">
                  <c:v>68.900000000000006</c:v>
                </c:pt>
                <c:pt idx="2">
                  <c:v>63.2</c:v>
                </c:pt>
                <c:pt idx="3">
                  <c:v>65.91</c:v>
                </c:pt>
                <c:pt idx="4">
                  <c:v>62.43</c:v>
                </c:pt>
              </c:numCache>
            </c:numRef>
          </c:val>
          <c:extLst>
            <c:ext xmlns:c16="http://schemas.microsoft.com/office/drawing/2014/chart" uri="{C3380CC4-5D6E-409C-BE32-E72D297353CC}">
              <c16:uniqueId val="{00000000-7665-4CF4-81EE-456F99DC4E5F}"/>
            </c:ext>
          </c:extLst>
        </c:ser>
        <c:dLbls>
          <c:showLegendKey val="0"/>
          <c:showVal val="0"/>
          <c:showCatName val="0"/>
          <c:showSerName val="0"/>
          <c:showPercent val="0"/>
          <c:showBubbleSize val="0"/>
        </c:dLbls>
        <c:gapWidth val="150"/>
        <c:axId val="325556128"/>
        <c:axId val="325555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55.88</c:v>
                </c:pt>
                <c:pt idx="1">
                  <c:v>55.22</c:v>
                </c:pt>
                <c:pt idx="2">
                  <c:v>54.05</c:v>
                </c:pt>
                <c:pt idx="3">
                  <c:v>54.43</c:v>
                </c:pt>
                <c:pt idx="4">
                  <c:v>53.87</c:v>
                </c:pt>
              </c:numCache>
            </c:numRef>
          </c:val>
          <c:smooth val="0"/>
          <c:extLst>
            <c:ext xmlns:c16="http://schemas.microsoft.com/office/drawing/2014/chart" uri="{C3380CC4-5D6E-409C-BE32-E72D297353CC}">
              <c16:uniqueId val="{00000001-7665-4CF4-81EE-456F99DC4E5F}"/>
            </c:ext>
          </c:extLst>
        </c:ser>
        <c:dLbls>
          <c:showLegendKey val="0"/>
          <c:showVal val="0"/>
          <c:showCatName val="0"/>
          <c:showSerName val="0"/>
          <c:showPercent val="0"/>
          <c:showBubbleSize val="0"/>
        </c:dLbls>
        <c:marker val="1"/>
        <c:smooth val="0"/>
        <c:axId val="325556128"/>
        <c:axId val="325555344"/>
      </c:lineChart>
      <c:dateAx>
        <c:axId val="325556128"/>
        <c:scaling>
          <c:orientation val="minMax"/>
        </c:scaling>
        <c:delete val="1"/>
        <c:axPos val="b"/>
        <c:numFmt formatCode="&quot;H&quot;yy" sourceLinked="1"/>
        <c:majorTickMark val="none"/>
        <c:minorTickMark val="none"/>
        <c:tickLblPos val="none"/>
        <c:crossAx val="325555344"/>
        <c:crosses val="autoZero"/>
        <c:auto val="1"/>
        <c:lblOffset val="100"/>
        <c:baseTimeUnit val="years"/>
      </c:dateAx>
      <c:valAx>
        <c:axId val="325555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5556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90</c:v>
                </c:pt>
                <c:pt idx="1">
                  <c:v>89.68</c:v>
                </c:pt>
                <c:pt idx="2">
                  <c:v>91.44</c:v>
                </c:pt>
                <c:pt idx="3">
                  <c:v>89.86</c:v>
                </c:pt>
                <c:pt idx="4">
                  <c:v>95.19</c:v>
                </c:pt>
              </c:numCache>
            </c:numRef>
          </c:val>
          <c:extLst>
            <c:ext xmlns:c16="http://schemas.microsoft.com/office/drawing/2014/chart" uri="{C3380CC4-5D6E-409C-BE32-E72D297353CC}">
              <c16:uniqueId val="{00000000-7165-4AD8-8FA6-BE5614375B52}"/>
            </c:ext>
          </c:extLst>
        </c:ser>
        <c:dLbls>
          <c:showLegendKey val="0"/>
          <c:showVal val="0"/>
          <c:showCatName val="0"/>
          <c:showSerName val="0"/>
          <c:showPercent val="0"/>
          <c:showBubbleSize val="0"/>
        </c:dLbls>
        <c:gapWidth val="150"/>
        <c:axId val="325552208"/>
        <c:axId val="325551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80.989999999999995</c:v>
                </c:pt>
                <c:pt idx="1">
                  <c:v>80.930000000000007</c:v>
                </c:pt>
                <c:pt idx="2">
                  <c:v>80.510000000000005</c:v>
                </c:pt>
                <c:pt idx="3">
                  <c:v>79.44</c:v>
                </c:pt>
                <c:pt idx="4">
                  <c:v>79.489999999999995</c:v>
                </c:pt>
              </c:numCache>
            </c:numRef>
          </c:val>
          <c:smooth val="0"/>
          <c:extLst>
            <c:ext xmlns:c16="http://schemas.microsoft.com/office/drawing/2014/chart" uri="{C3380CC4-5D6E-409C-BE32-E72D297353CC}">
              <c16:uniqueId val="{00000001-7165-4AD8-8FA6-BE5614375B52}"/>
            </c:ext>
          </c:extLst>
        </c:ser>
        <c:dLbls>
          <c:showLegendKey val="0"/>
          <c:showVal val="0"/>
          <c:showCatName val="0"/>
          <c:showSerName val="0"/>
          <c:showPercent val="0"/>
          <c:showBubbleSize val="0"/>
        </c:dLbls>
        <c:marker val="1"/>
        <c:smooth val="0"/>
        <c:axId val="325552208"/>
        <c:axId val="325551032"/>
      </c:lineChart>
      <c:dateAx>
        <c:axId val="325552208"/>
        <c:scaling>
          <c:orientation val="minMax"/>
        </c:scaling>
        <c:delete val="1"/>
        <c:axPos val="b"/>
        <c:numFmt formatCode="&quot;H&quot;yy" sourceLinked="1"/>
        <c:majorTickMark val="none"/>
        <c:minorTickMark val="none"/>
        <c:tickLblPos val="none"/>
        <c:crossAx val="325551032"/>
        <c:crosses val="autoZero"/>
        <c:auto val="1"/>
        <c:lblOffset val="100"/>
        <c:baseTimeUnit val="years"/>
      </c:dateAx>
      <c:valAx>
        <c:axId val="325551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5552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118.05</c:v>
                </c:pt>
                <c:pt idx="1">
                  <c:v>106.47</c:v>
                </c:pt>
                <c:pt idx="2">
                  <c:v>108.19</c:v>
                </c:pt>
                <c:pt idx="3">
                  <c:v>104.8</c:v>
                </c:pt>
                <c:pt idx="4">
                  <c:v>106.97</c:v>
                </c:pt>
              </c:numCache>
            </c:numRef>
          </c:val>
          <c:extLst>
            <c:ext xmlns:c16="http://schemas.microsoft.com/office/drawing/2014/chart" uri="{C3380CC4-5D6E-409C-BE32-E72D297353CC}">
              <c16:uniqueId val="{00000000-60B8-4A21-8C33-1624D02ED149}"/>
            </c:ext>
          </c:extLst>
        </c:ser>
        <c:dLbls>
          <c:showLegendKey val="0"/>
          <c:showVal val="0"/>
          <c:showCatName val="0"/>
          <c:showSerName val="0"/>
          <c:showPercent val="0"/>
          <c:showBubbleSize val="0"/>
        </c:dLbls>
        <c:gapWidth val="150"/>
        <c:axId val="140271472"/>
        <c:axId val="1402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110.02</c:v>
                </c:pt>
                <c:pt idx="1">
                  <c:v>108.76</c:v>
                </c:pt>
                <c:pt idx="2">
                  <c:v>108.46</c:v>
                </c:pt>
                <c:pt idx="3">
                  <c:v>109.02</c:v>
                </c:pt>
                <c:pt idx="4">
                  <c:v>107.81</c:v>
                </c:pt>
              </c:numCache>
            </c:numRef>
          </c:val>
          <c:smooth val="0"/>
          <c:extLst>
            <c:ext xmlns:c16="http://schemas.microsoft.com/office/drawing/2014/chart" uri="{C3380CC4-5D6E-409C-BE32-E72D297353CC}">
              <c16:uniqueId val="{00000001-60B8-4A21-8C33-1624D02ED149}"/>
            </c:ext>
          </c:extLst>
        </c:ser>
        <c:dLbls>
          <c:showLegendKey val="0"/>
          <c:showVal val="0"/>
          <c:showCatName val="0"/>
          <c:showSerName val="0"/>
          <c:showPercent val="0"/>
          <c:showBubbleSize val="0"/>
        </c:dLbls>
        <c:marker val="1"/>
        <c:smooth val="0"/>
        <c:axId val="140271472"/>
        <c:axId val="140265984"/>
      </c:lineChart>
      <c:dateAx>
        <c:axId val="140271472"/>
        <c:scaling>
          <c:orientation val="minMax"/>
        </c:scaling>
        <c:delete val="1"/>
        <c:axPos val="b"/>
        <c:numFmt formatCode="&quot;H&quot;yy" sourceLinked="1"/>
        <c:majorTickMark val="none"/>
        <c:minorTickMark val="none"/>
        <c:tickLblPos val="none"/>
        <c:crossAx val="140265984"/>
        <c:crosses val="autoZero"/>
        <c:auto val="1"/>
        <c:lblOffset val="100"/>
        <c:baseTimeUnit val="years"/>
      </c:dateAx>
      <c:valAx>
        <c:axId val="1402659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40271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41.6</c:v>
                </c:pt>
                <c:pt idx="1">
                  <c:v>36.380000000000003</c:v>
                </c:pt>
                <c:pt idx="2">
                  <c:v>38.47</c:v>
                </c:pt>
                <c:pt idx="3">
                  <c:v>40.44</c:v>
                </c:pt>
                <c:pt idx="4">
                  <c:v>42.91</c:v>
                </c:pt>
              </c:numCache>
            </c:numRef>
          </c:val>
          <c:extLst>
            <c:ext xmlns:c16="http://schemas.microsoft.com/office/drawing/2014/chart" uri="{C3380CC4-5D6E-409C-BE32-E72D297353CC}">
              <c16:uniqueId val="{00000000-581C-45AA-95CE-6F071624F1ED}"/>
            </c:ext>
          </c:extLst>
        </c:ser>
        <c:dLbls>
          <c:showLegendKey val="0"/>
          <c:showVal val="0"/>
          <c:showCatName val="0"/>
          <c:showSerName val="0"/>
          <c:showPercent val="0"/>
          <c:showBubbleSize val="0"/>
        </c:dLbls>
        <c:gapWidth val="150"/>
        <c:axId val="140265592"/>
        <c:axId val="140269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46.61</c:v>
                </c:pt>
                <c:pt idx="1">
                  <c:v>47.97</c:v>
                </c:pt>
                <c:pt idx="2">
                  <c:v>49.12</c:v>
                </c:pt>
                <c:pt idx="3">
                  <c:v>49.39</c:v>
                </c:pt>
                <c:pt idx="4">
                  <c:v>50.75</c:v>
                </c:pt>
              </c:numCache>
            </c:numRef>
          </c:val>
          <c:smooth val="0"/>
          <c:extLst>
            <c:ext xmlns:c16="http://schemas.microsoft.com/office/drawing/2014/chart" uri="{C3380CC4-5D6E-409C-BE32-E72D297353CC}">
              <c16:uniqueId val="{00000001-581C-45AA-95CE-6F071624F1ED}"/>
            </c:ext>
          </c:extLst>
        </c:ser>
        <c:dLbls>
          <c:showLegendKey val="0"/>
          <c:showVal val="0"/>
          <c:showCatName val="0"/>
          <c:showSerName val="0"/>
          <c:showPercent val="0"/>
          <c:showBubbleSize val="0"/>
        </c:dLbls>
        <c:marker val="1"/>
        <c:smooth val="0"/>
        <c:axId val="140265592"/>
        <c:axId val="140269120"/>
      </c:lineChart>
      <c:dateAx>
        <c:axId val="140265592"/>
        <c:scaling>
          <c:orientation val="minMax"/>
        </c:scaling>
        <c:delete val="1"/>
        <c:axPos val="b"/>
        <c:numFmt formatCode="&quot;H&quot;yy" sourceLinked="1"/>
        <c:majorTickMark val="none"/>
        <c:minorTickMark val="none"/>
        <c:tickLblPos val="none"/>
        <c:crossAx val="140269120"/>
        <c:crosses val="autoZero"/>
        <c:auto val="1"/>
        <c:lblOffset val="100"/>
        <c:baseTimeUnit val="years"/>
      </c:dateAx>
      <c:valAx>
        <c:axId val="140269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0265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5.47</c:v>
                </c:pt>
                <c:pt idx="1">
                  <c:v>4.12</c:v>
                </c:pt>
                <c:pt idx="2">
                  <c:v>4.24</c:v>
                </c:pt>
                <c:pt idx="3">
                  <c:v>4.5</c:v>
                </c:pt>
                <c:pt idx="4">
                  <c:v>4.42</c:v>
                </c:pt>
              </c:numCache>
            </c:numRef>
          </c:val>
          <c:extLst>
            <c:ext xmlns:c16="http://schemas.microsoft.com/office/drawing/2014/chart" uri="{C3380CC4-5D6E-409C-BE32-E72D297353CC}">
              <c16:uniqueId val="{00000000-6511-48DE-83CC-F744C363E7C3}"/>
            </c:ext>
          </c:extLst>
        </c:ser>
        <c:dLbls>
          <c:showLegendKey val="0"/>
          <c:showVal val="0"/>
          <c:showCatName val="0"/>
          <c:showSerName val="0"/>
          <c:showPercent val="0"/>
          <c:showBubbleSize val="0"/>
        </c:dLbls>
        <c:gapWidth val="150"/>
        <c:axId val="325594440"/>
        <c:axId val="325593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10.84</c:v>
                </c:pt>
                <c:pt idx="1">
                  <c:v>15.33</c:v>
                </c:pt>
                <c:pt idx="2">
                  <c:v>16.760000000000002</c:v>
                </c:pt>
                <c:pt idx="3">
                  <c:v>18.57</c:v>
                </c:pt>
                <c:pt idx="4">
                  <c:v>21.14</c:v>
                </c:pt>
              </c:numCache>
            </c:numRef>
          </c:val>
          <c:smooth val="0"/>
          <c:extLst>
            <c:ext xmlns:c16="http://schemas.microsoft.com/office/drawing/2014/chart" uri="{C3380CC4-5D6E-409C-BE32-E72D297353CC}">
              <c16:uniqueId val="{00000001-6511-48DE-83CC-F744C363E7C3}"/>
            </c:ext>
          </c:extLst>
        </c:ser>
        <c:dLbls>
          <c:showLegendKey val="0"/>
          <c:showVal val="0"/>
          <c:showCatName val="0"/>
          <c:showSerName val="0"/>
          <c:showPercent val="0"/>
          <c:showBubbleSize val="0"/>
        </c:dLbls>
        <c:marker val="1"/>
        <c:smooth val="0"/>
        <c:axId val="325594440"/>
        <c:axId val="325593656"/>
      </c:lineChart>
      <c:dateAx>
        <c:axId val="325594440"/>
        <c:scaling>
          <c:orientation val="minMax"/>
        </c:scaling>
        <c:delete val="1"/>
        <c:axPos val="b"/>
        <c:numFmt formatCode="&quot;H&quot;yy" sourceLinked="1"/>
        <c:majorTickMark val="none"/>
        <c:minorTickMark val="none"/>
        <c:tickLblPos val="none"/>
        <c:crossAx val="325593656"/>
        <c:crosses val="autoZero"/>
        <c:auto val="1"/>
        <c:lblOffset val="100"/>
        <c:baseTimeUnit val="years"/>
      </c:dateAx>
      <c:valAx>
        <c:axId val="325593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5594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3E2-4D79-A199-CEFC2B4F527E}"/>
            </c:ext>
          </c:extLst>
        </c:ser>
        <c:dLbls>
          <c:showLegendKey val="0"/>
          <c:showVal val="0"/>
          <c:showCatName val="0"/>
          <c:showSerName val="0"/>
          <c:showPercent val="0"/>
          <c:showBubbleSize val="0"/>
        </c:dLbls>
        <c:gapWidth val="150"/>
        <c:axId val="325595616"/>
        <c:axId val="325592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7.31</c:v>
                </c:pt>
                <c:pt idx="1">
                  <c:v>7.48</c:v>
                </c:pt>
                <c:pt idx="2">
                  <c:v>11.94</c:v>
                </c:pt>
                <c:pt idx="3">
                  <c:v>11</c:v>
                </c:pt>
                <c:pt idx="4">
                  <c:v>8.86</c:v>
                </c:pt>
              </c:numCache>
            </c:numRef>
          </c:val>
          <c:smooth val="0"/>
          <c:extLst>
            <c:ext xmlns:c16="http://schemas.microsoft.com/office/drawing/2014/chart" uri="{C3380CC4-5D6E-409C-BE32-E72D297353CC}">
              <c16:uniqueId val="{00000001-63E2-4D79-A199-CEFC2B4F527E}"/>
            </c:ext>
          </c:extLst>
        </c:ser>
        <c:dLbls>
          <c:showLegendKey val="0"/>
          <c:showVal val="0"/>
          <c:showCatName val="0"/>
          <c:showSerName val="0"/>
          <c:showPercent val="0"/>
          <c:showBubbleSize val="0"/>
        </c:dLbls>
        <c:marker val="1"/>
        <c:smooth val="0"/>
        <c:axId val="325595616"/>
        <c:axId val="325592872"/>
      </c:lineChart>
      <c:dateAx>
        <c:axId val="325595616"/>
        <c:scaling>
          <c:orientation val="minMax"/>
        </c:scaling>
        <c:delete val="1"/>
        <c:axPos val="b"/>
        <c:numFmt formatCode="&quot;H&quot;yy" sourceLinked="1"/>
        <c:majorTickMark val="none"/>
        <c:minorTickMark val="none"/>
        <c:tickLblPos val="none"/>
        <c:crossAx val="325592872"/>
        <c:crosses val="autoZero"/>
        <c:auto val="1"/>
        <c:lblOffset val="100"/>
        <c:baseTimeUnit val="years"/>
      </c:dateAx>
      <c:valAx>
        <c:axId val="3255928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25595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435.27</c:v>
                </c:pt>
                <c:pt idx="1">
                  <c:v>252.64</c:v>
                </c:pt>
                <c:pt idx="2">
                  <c:v>325.42</c:v>
                </c:pt>
                <c:pt idx="3">
                  <c:v>242.2</c:v>
                </c:pt>
                <c:pt idx="4">
                  <c:v>367</c:v>
                </c:pt>
              </c:numCache>
            </c:numRef>
          </c:val>
          <c:extLst>
            <c:ext xmlns:c16="http://schemas.microsoft.com/office/drawing/2014/chart" uri="{C3380CC4-5D6E-409C-BE32-E72D297353CC}">
              <c16:uniqueId val="{00000000-78B1-42FA-8807-DAA3D577E8A1}"/>
            </c:ext>
          </c:extLst>
        </c:ser>
        <c:dLbls>
          <c:showLegendKey val="0"/>
          <c:showVal val="0"/>
          <c:showCatName val="0"/>
          <c:showSerName val="0"/>
          <c:showPercent val="0"/>
          <c:showBubbleSize val="0"/>
        </c:dLbls>
        <c:gapWidth val="150"/>
        <c:axId val="325597576"/>
        <c:axId val="325598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355.27</c:v>
                </c:pt>
                <c:pt idx="1">
                  <c:v>359.7</c:v>
                </c:pt>
                <c:pt idx="2">
                  <c:v>362.93</c:v>
                </c:pt>
                <c:pt idx="3">
                  <c:v>371.81</c:v>
                </c:pt>
                <c:pt idx="4">
                  <c:v>384.23</c:v>
                </c:pt>
              </c:numCache>
            </c:numRef>
          </c:val>
          <c:smooth val="0"/>
          <c:extLst>
            <c:ext xmlns:c16="http://schemas.microsoft.com/office/drawing/2014/chart" uri="{C3380CC4-5D6E-409C-BE32-E72D297353CC}">
              <c16:uniqueId val="{00000001-78B1-42FA-8807-DAA3D577E8A1}"/>
            </c:ext>
          </c:extLst>
        </c:ser>
        <c:dLbls>
          <c:showLegendKey val="0"/>
          <c:showVal val="0"/>
          <c:showCatName val="0"/>
          <c:showSerName val="0"/>
          <c:showPercent val="0"/>
          <c:showBubbleSize val="0"/>
        </c:dLbls>
        <c:marker val="1"/>
        <c:smooth val="0"/>
        <c:axId val="325597576"/>
        <c:axId val="325598752"/>
      </c:lineChart>
      <c:dateAx>
        <c:axId val="325597576"/>
        <c:scaling>
          <c:orientation val="minMax"/>
        </c:scaling>
        <c:delete val="1"/>
        <c:axPos val="b"/>
        <c:numFmt formatCode="&quot;H&quot;yy" sourceLinked="1"/>
        <c:majorTickMark val="none"/>
        <c:minorTickMark val="none"/>
        <c:tickLblPos val="none"/>
        <c:crossAx val="325598752"/>
        <c:crosses val="autoZero"/>
        <c:auto val="1"/>
        <c:lblOffset val="100"/>
        <c:baseTimeUnit val="years"/>
      </c:dateAx>
      <c:valAx>
        <c:axId val="325598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25597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319.45</c:v>
                </c:pt>
                <c:pt idx="1">
                  <c:v>458.51</c:v>
                </c:pt>
                <c:pt idx="2">
                  <c:v>462.69</c:v>
                </c:pt>
                <c:pt idx="3">
                  <c:v>431.7</c:v>
                </c:pt>
                <c:pt idx="4">
                  <c:v>410.73</c:v>
                </c:pt>
              </c:numCache>
            </c:numRef>
          </c:val>
          <c:extLst>
            <c:ext xmlns:c16="http://schemas.microsoft.com/office/drawing/2014/chart" uri="{C3380CC4-5D6E-409C-BE32-E72D297353CC}">
              <c16:uniqueId val="{00000000-2530-4B2E-8B24-762DBD8A16BB}"/>
            </c:ext>
          </c:extLst>
        </c:ser>
        <c:dLbls>
          <c:showLegendKey val="0"/>
          <c:showVal val="0"/>
          <c:showCatName val="0"/>
          <c:showSerName val="0"/>
          <c:showPercent val="0"/>
          <c:showBubbleSize val="0"/>
        </c:dLbls>
        <c:gapWidth val="150"/>
        <c:axId val="325596008"/>
        <c:axId val="325596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458.27</c:v>
                </c:pt>
                <c:pt idx="1">
                  <c:v>447.01</c:v>
                </c:pt>
                <c:pt idx="2">
                  <c:v>439.05</c:v>
                </c:pt>
                <c:pt idx="3">
                  <c:v>465.85</c:v>
                </c:pt>
                <c:pt idx="4">
                  <c:v>439.43</c:v>
                </c:pt>
              </c:numCache>
            </c:numRef>
          </c:val>
          <c:smooth val="0"/>
          <c:extLst>
            <c:ext xmlns:c16="http://schemas.microsoft.com/office/drawing/2014/chart" uri="{C3380CC4-5D6E-409C-BE32-E72D297353CC}">
              <c16:uniqueId val="{00000001-2530-4B2E-8B24-762DBD8A16BB}"/>
            </c:ext>
          </c:extLst>
        </c:ser>
        <c:dLbls>
          <c:showLegendKey val="0"/>
          <c:showVal val="0"/>
          <c:showCatName val="0"/>
          <c:showSerName val="0"/>
          <c:showPercent val="0"/>
          <c:showBubbleSize val="0"/>
        </c:dLbls>
        <c:marker val="1"/>
        <c:smooth val="0"/>
        <c:axId val="325596008"/>
        <c:axId val="325596400"/>
      </c:lineChart>
      <c:dateAx>
        <c:axId val="325596008"/>
        <c:scaling>
          <c:orientation val="minMax"/>
        </c:scaling>
        <c:delete val="1"/>
        <c:axPos val="b"/>
        <c:numFmt formatCode="&quot;H&quot;yy" sourceLinked="1"/>
        <c:majorTickMark val="none"/>
        <c:minorTickMark val="none"/>
        <c:tickLblPos val="none"/>
        <c:crossAx val="325596400"/>
        <c:crosses val="autoZero"/>
        <c:auto val="1"/>
        <c:lblOffset val="100"/>
        <c:baseTimeUnit val="years"/>
      </c:dateAx>
      <c:valAx>
        <c:axId val="3255964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25596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114.06</c:v>
                </c:pt>
                <c:pt idx="1">
                  <c:v>100.88</c:v>
                </c:pt>
                <c:pt idx="2">
                  <c:v>99.09</c:v>
                </c:pt>
                <c:pt idx="3">
                  <c:v>93.89</c:v>
                </c:pt>
                <c:pt idx="4">
                  <c:v>96.09</c:v>
                </c:pt>
              </c:numCache>
            </c:numRef>
          </c:val>
          <c:extLst>
            <c:ext xmlns:c16="http://schemas.microsoft.com/office/drawing/2014/chart" uri="{C3380CC4-5D6E-409C-BE32-E72D297353CC}">
              <c16:uniqueId val="{00000000-EE2D-4E2B-8CBB-C3E3E0FD8705}"/>
            </c:ext>
          </c:extLst>
        </c:ser>
        <c:dLbls>
          <c:showLegendKey val="0"/>
          <c:showVal val="0"/>
          <c:showCatName val="0"/>
          <c:showSerName val="0"/>
          <c:showPercent val="0"/>
          <c:showBubbleSize val="0"/>
        </c:dLbls>
        <c:gapWidth val="150"/>
        <c:axId val="325591304"/>
        <c:axId val="325592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96.77</c:v>
                </c:pt>
                <c:pt idx="1">
                  <c:v>95.81</c:v>
                </c:pt>
                <c:pt idx="2">
                  <c:v>95.26</c:v>
                </c:pt>
                <c:pt idx="3">
                  <c:v>92.39</c:v>
                </c:pt>
                <c:pt idx="4">
                  <c:v>94.41</c:v>
                </c:pt>
              </c:numCache>
            </c:numRef>
          </c:val>
          <c:smooth val="0"/>
          <c:extLst>
            <c:ext xmlns:c16="http://schemas.microsoft.com/office/drawing/2014/chart" uri="{C3380CC4-5D6E-409C-BE32-E72D297353CC}">
              <c16:uniqueId val="{00000001-EE2D-4E2B-8CBB-C3E3E0FD8705}"/>
            </c:ext>
          </c:extLst>
        </c:ser>
        <c:dLbls>
          <c:showLegendKey val="0"/>
          <c:showVal val="0"/>
          <c:showCatName val="0"/>
          <c:showSerName val="0"/>
          <c:showPercent val="0"/>
          <c:showBubbleSize val="0"/>
        </c:dLbls>
        <c:marker val="1"/>
        <c:smooth val="0"/>
        <c:axId val="325591304"/>
        <c:axId val="325592480"/>
      </c:lineChart>
      <c:dateAx>
        <c:axId val="325591304"/>
        <c:scaling>
          <c:orientation val="minMax"/>
        </c:scaling>
        <c:delete val="1"/>
        <c:axPos val="b"/>
        <c:numFmt formatCode="&quot;H&quot;yy" sourceLinked="1"/>
        <c:majorTickMark val="none"/>
        <c:minorTickMark val="none"/>
        <c:tickLblPos val="none"/>
        <c:crossAx val="325592480"/>
        <c:crosses val="autoZero"/>
        <c:auto val="1"/>
        <c:lblOffset val="100"/>
        <c:baseTimeUnit val="years"/>
      </c:dateAx>
      <c:valAx>
        <c:axId val="325592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5591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114.07</c:v>
                </c:pt>
                <c:pt idx="1">
                  <c:v>129.24</c:v>
                </c:pt>
                <c:pt idx="2">
                  <c:v>131.72999999999999</c:v>
                </c:pt>
                <c:pt idx="3">
                  <c:v>138.72999999999999</c:v>
                </c:pt>
                <c:pt idx="4">
                  <c:v>135.63999999999999</c:v>
                </c:pt>
              </c:numCache>
            </c:numRef>
          </c:val>
          <c:extLst>
            <c:ext xmlns:c16="http://schemas.microsoft.com/office/drawing/2014/chart" uri="{C3380CC4-5D6E-409C-BE32-E72D297353CC}">
              <c16:uniqueId val="{00000000-2FA5-47CC-9CD2-0DCEE5A9E5C4}"/>
            </c:ext>
          </c:extLst>
        </c:ser>
        <c:dLbls>
          <c:showLegendKey val="0"/>
          <c:showVal val="0"/>
          <c:showCatName val="0"/>
          <c:showSerName val="0"/>
          <c:showPercent val="0"/>
          <c:showBubbleSize val="0"/>
        </c:dLbls>
        <c:gapWidth val="150"/>
        <c:axId val="140270296"/>
        <c:axId val="140267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187.18</c:v>
                </c:pt>
                <c:pt idx="1">
                  <c:v>189.58</c:v>
                </c:pt>
                <c:pt idx="2">
                  <c:v>192.82</c:v>
                </c:pt>
                <c:pt idx="3">
                  <c:v>192.98</c:v>
                </c:pt>
                <c:pt idx="4">
                  <c:v>192.13</c:v>
                </c:pt>
              </c:numCache>
            </c:numRef>
          </c:val>
          <c:smooth val="0"/>
          <c:extLst>
            <c:ext xmlns:c16="http://schemas.microsoft.com/office/drawing/2014/chart" uri="{C3380CC4-5D6E-409C-BE32-E72D297353CC}">
              <c16:uniqueId val="{00000001-2FA5-47CC-9CD2-0DCEE5A9E5C4}"/>
            </c:ext>
          </c:extLst>
        </c:ser>
        <c:dLbls>
          <c:showLegendKey val="0"/>
          <c:showVal val="0"/>
          <c:showCatName val="0"/>
          <c:showSerName val="0"/>
          <c:showPercent val="0"/>
          <c:showBubbleSize val="0"/>
        </c:dLbls>
        <c:marker val="1"/>
        <c:smooth val="0"/>
        <c:axId val="140270296"/>
        <c:axId val="140267944"/>
      </c:lineChart>
      <c:dateAx>
        <c:axId val="140270296"/>
        <c:scaling>
          <c:orientation val="minMax"/>
        </c:scaling>
        <c:delete val="1"/>
        <c:axPos val="b"/>
        <c:numFmt formatCode="&quot;H&quot;yy" sourceLinked="1"/>
        <c:majorTickMark val="none"/>
        <c:minorTickMark val="none"/>
        <c:tickLblPos val="none"/>
        <c:crossAx val="140267944"/>
        <c:crosses val="autoZero"/>
        <c:auto val="1"/>
        <c:lblOffset val="100"/>
        <c:baseTimeUnit val="years"/>
      </c:dateAx>
      <c:valAx>
        <c:axId val="140267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0270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70" zoomScaleNormal="7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大分県　豊後高田市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A7</v>
      </c>
      <c r="X8" s="44"/>
      <c r="Y8" s="44"/>
      <c r="Z8" s="44"/>
      <c r="AA8" s="44"/>
      <c r="AB8" s="44"/>
      <c r="AC8" s="44"/>
      <c r="AD8" s="44" t="str">
        <f>データ!$M$6</f>
        <v>非設置</v>
      </c>
      <c r="AE8" s="44"/>
      <c r="AF8" s="44"/>
      <c r="AG8" s="44"/>
      <c r="AH8" s="44"/>
      <c r="AI8" s="44"/>
      <c r="AJ8" s="44"/>
      <c r="AK8" s="2"/>
      <c r="AL8" s="45">
        <f>データ!$R$6</f>
        <v>22294</v>
      </c>
      <c r="AM8" s="45"/>
      <c r="AN8" s="45"/>
      <c r="AO8" s="45"/>
      <c r="AP8" s="45"/>
      <c r="AQ8" s="45"/>
      <c r="AR8" s="45"/>
      <c r="AS8" s="45"/>
      <c r="AT8" s="46">
        <f>データ!$S$6</f>
        <v>206.24</v>
      </c>
      <c r="AU8" s="47"/>
      <c r="AV8" s="47"/>
      <c r="AW8" s="47"/>
      <c r="AX8" s="47"/>
      <c r="AY8" s="47"/>
      <c r="AZ8" s="47"/>
      <c r="BA8" s="47"/>
      <c r="BB8" s="48">
        <f>データ!$T$6</f>
        <v>108.1</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70.7</v>
      </c>
      <c r="J10" s="47"/>
      <c r="K10" s="47"/>
      <c r="L10" s="47"/>
      <c r="M10" s="47"/>
      <c r="N10" s="47"/>
      <c r="O10" s="81"/>
      <c r="P10" s="48">
        <f>データ!$P$6</f>
        <v>59.77</v>
      </c>
      <c r="Q10" s="48"/>
      <c r="R10" s="48"/>
      <c r="S10" s="48"/>
      <c r="T10" s="48"/>
      <c r="U10" s="48"/>
      <c r="V10" s="48"/>
      <c r="W10" s="45">
        <f>データ!$Q$6</f>
        <v>2530</v>
      </c>
      <c r="X10" s="45"/>
      <c r="Y10" s="45"/>
      <c r="Z10" s="45"/>
      <c r="AA10" s="45"/>
      <c r="AB10" s="45"/>
      <c r="AC10" s="45"/>
      <c r="AD10" s="2"/>
      <c r="AE10" s="2"/>
      <c r="AF10" s="2"/>
      <c r="AG10" s="2"/>
      <c r="AH10" s="2"/>
      <c r="AI10" s="2"/>
      <c r="AJ10" s="2"/>
      <c r="AK10" s="2"/>
      <c r="AL10" s="45">
        <f>データ!$U$6</f>
        <v>13264</v>
      </c>
      <c r="AM10" s="45"/>
      <c r="AN10" s="45"/>
      <c r="AO10" s="45"/>
      <c r="AP10" s="45"/>
      <c r="AQ10" s="45"/>
      <c r="AR10" s="45"/>
      <c r="AS10" s="45"/>
      <c r="AT10" s="46">
        <f>データ!$V$6</f>
        <v>22.1</v>
      </c>
      <c r="AU10" s="47"/>
      <c r="AV10" s="47"/>
      <c r="AW10" s="47"/>
      <c r="AX10" s="47"/>
      <c r="AY10" s="47"/>
      <c r="AZ10" s="47"/>
      <c r="BA10" s="47"/>
      <c r="BB10" s="48">
        <f>データ!$W$6</f>
        <v>600.17999999999995</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2" t="s">
        <v>110</v>
      </c>
      <c r="BM16" s="83"/>
      <c r="BN16" s="83"/>
      <c r="BO16" s="83"/>
      <c r="BP16" s="83"/>
      <c r="BQ16" s="83"/>
      <c r="BR16" s="83"/>
      <c r="BS16" s="83"/>
      <c r="BT16" s="83"/>
      <c r="BU16" s="83"/>
      <c r="BV16" s="83"/>
      <c r="BW16" s="83"/>
      <c r="BX16" s="83"/>
      <c r="BY16" s="83"/>
      <c r="BZ16" s="84"/>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2"/>
      <c r="BM17" s="83"/>
      <c r="BN17" s="83"/>
      <c r="BO17" s="83"/>
      <c r="BP17" s="83"/>
      <c r="BQ17" s="83"/>
      <c r="BR17" s="83"/>
      <c r="BS17" s="83"/>
      <c r="BT17" s="83"/>
      <c r="BU17" s="83"/>
      <c r="BV17" s="83"/>
      <c r="BW17" s="83"/>
      <c r="BX17" s="83"/>
      <c r="BY17" s="83"/>
      <c r="BZ17" s="84"/>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2"/>
      <c r="BM18" s="83"/>
      <c r="BN18" s="83"/>
      <c r="BO18" s="83"/>
      <c r="BP18" s="83"/>
      <c r="BQ18" s="83"/>
      <c r="BR18" s="83"/>
      <c r="BS18" s="83"/>
      <c r="BT18" s="83"/>
      <c r="BU18" s="83"/>
      <c r="BV18" s="83"/>
      <c r="BW18" s="83"/>
      <c r="BX18" s="83"/>
      <c r="BY18" s="83"/>
      <c r="BZ18" s="84"/>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2"/>
      <c r="BM19" s="83"/>
      <c r="BN19" s="83"/>
      <c r="BO19" s="83"/>
      <c r="BP19" s="83"/>
      <c r="BQ19" s="83"/>
      <c r="BR19" s="83"/>
      <c r="BS19" s="83"/>
      <c r="BT19" s="83"/>
      <c r="BU19" s="83"/>
      <c r="BV19" s="83"/>
      <c r="BW19" s="83"/>
      <c r="BX19" s="83"/>
      <c r="BY19" s="83"/>
      <c r="BZ19" s="84"/>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2"/>
      <c r="BM20" s="83"/>
      <c r="BN20" s="83"/>
      <c r="BO20" s="83"/>
      <c r="BP20" s="83"/>
      <c r="BQ20" s="83"/>
      <c r="BR20" s="83"/>
      <c r="BS20" s="83"/>
      <c r="BT20" s="83"/>
      <c r="BU20" s="83"/>
      <c r="BV20" s="83"/>
      <c r="BW20" s="83"/>
      <c r="BX20" s="83"/>
      <c r="BY20" s="83"/>
      <c r="BZ20" s="84"/>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2"/>
      <c r="BM21" s="83"/>
      <c r="BN21" s="83"/>
      <c r="BO21" s="83"/>
      <c r="BP21" s="83"/>
      <c r="BQ21" s="83"/>
      <c r="BR21" s="83"/>
      <c r="BS21" s="83"/>
      <c r="BT21" s="83"/>
      <c r="BU21" s="83"/>
      <c r="BV21" s="83"/>
      <c r="BW21" s="83"/>
      <c r="BX21" s="83"/>
      <c r="BY21" s="83"/>
      <c r="BZ21" s="84"/>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2"/>
      <c r="BM22" s="83"/>
      <c r="BN22" s="83"/>
      <c r="BO22" s="83"/>
      <c r="BP22" s="83"/>
      <c r="BQ22" s="83"/>
      <c r="BR22" s="83"/>
      <c r="BS22" s="83"/>
      <c r="BT22" s="83"/>
      <c r="BU22" s="83"/>
      <c r="BV22" s="83"/>
      <c r="BW22" s="83"/>
      <c r="BX22" s="83"/>
      <c r="BY22" s="83"/>
      <c r="BZ22" s="84"/>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2"/>
      <c r="BM23" s="83"/>
      <c r="BN23" s="83"/>
      <c r="BO23" s="83"/>
      <c r="BP23" s="83"/>
      <c r="BQ23" s="83"/>
      <c r="BR23" s="83"/>
      <c r="BS23" s="83"/>
      <c r="BT23" s="83"/>
      <c r="BU23" s="83"/>
      <c r="BV23" s="83"/>
      <c r="BW23" s="83"/>
      <c r="BX23" s="83"/>
      <c r="BY23" s="83"/>
      <c r="BZ23" s="84"/>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2"/>
      <c r="BM24" s="83"/>
      <c r="BN24" s="83"/>
      <c r="BO24" s="83"/>
      <c r="BP24" s="83"/>
      <c r="BQ24" s="83"/>
      <c r="BR24" s="83"/>
      <c r="BS24" s="83"/>
      <c r="BT24" s="83"/>
      <c r="BU24" s="83"/>
      <c r="BV24" s="83"/>
      <c r="BW24" s="83"/>
      <c r="BX24" s="83"/>
      <c r="BY24" s="83"/>
      <c r="BZ24" s="84"/>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2"/>
      <c r="BM25" s="83"/>
      <c r="BN25" s="83"/>
      <c r="BO25" s="83"/>
      <c r="BP25" s="83"/>
      <c r="BQ25" s="83"/>
      <c r="BR25" s="83"/>
      <c r="BS25" s="83"/>
      <c r="BT25" s="83"/>
      <c r="BU25" s="83"/>
      <c r="BV25" s="83"/>
      <c r="BW25" s="83"/>
      <c r="BX25" s="83"/>
      <c r="BY25" s="83"/>
      <c r="BZ25" s="84"/>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2"/>
      <c r="BM26" s="83"/>
      <c r="BN26" s="83"/>
      <c r="BO26" s="83"/>
      <c r="BP26" s="83"/>
      <c r="BQ26" s="83"/>
      <c r="BR26" s="83"/>
      <c r="BS26" s="83"/>
      <c r="BT26" s="83"/>
      <c r="BU26" s="83"/>
      <c r="BV26" s="83"/>
      <c r="BW26" s="83"/>
      <c r="BX26" s="83"/>
      <c r="BY26" s="83"/>
      <c r="BZ26" s="84"/>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2"/>
      <c r="BM27" s="83"/>
      <c r="BN27" s="83"/>
      <c r="BO27" s="83"/>
      <c r="BP27" s="83"/>
      <c r="BQ27" s="83"/>
      <c r="BR27" s="83"/>
      <c r="BS27" s="83"/>
      <c r="BT27" s="83"/>
      <c r="BU27" s="83"/>
      <c r="BV27" s="83"/>
      <c r="BW27" s="83"/>
      <c r="BX27" s="83"/>
      <c r="BY27" s="83"/>
      <c r="BZ27" s="84"/>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2"/>
      <c r="BM28" s="83"/>
      <c r="BN28" s="83"/>
      <c r="BO28" s="83"/>
      <c r="BP28" s="83"/>
      <c r="BQ28" s="83"/>
      <c r="BR28" s="83"/>
      <c r="BS28" s="83"/>
      <c r="BT28" s="83"/>
      <c r="BU28" s="83"/>
      <c r="BV28" s="83"/>
      <c r="BW28" s="83"/>
      <c r="BX28" s="83"/>
      <c r="BY28" s="83"/>
      <c r="BZ28" s="84"/>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2"/>
      <c r="BM29" s="83"/>
      <c r="BN29" s="83"/>
      <c r="BO29" s="83"/>
      <c r="BP29" s="83"/>
      <c r="BQ29" s="83"/>
      <c r="BR29" s="83"/>
      <c r="BS29" s="83"/>
      <c r="BT29" s="83"/>
      <c r="BU29" s="83"/>
      <c r="BV29" s="83"/>
      <c r="BW29" s="83"/>
      <c r="BX29" s="83"/>
      <c r="BY29" s="83"/>
      <c r="BZ29" s="84"/>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2"/>
      <c r="BM30" s="83"/>
      <c r="BN30" s="83"/>
      <c r="BO30" s="83"/>
      <c r="BP30" s="83"/>
      <c r="BQ30" s="83"/>
      <c r="BR30" s="83"/>
      <c r="BS30" s="83"/>
      <c r="BT30" s="83"/>
      <c r="BU30" s="83"/>
      <c r="BV30" s="83"/>
      <c r="BW30" s="83"/>
      <c r="BX30" s="83"/>
      <c r="BY30" s="83"/>
      <c r="BZ30" s="84"/>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2"/>
      <c r="BM31" s="83"/>
      <c r="BN31" s="83"/>
      <c r="BO31" s="83"/>
      <c r="BP31" s="83"/>
      <c r="BQ31" s="83"/>
      <c r="BR31" s="83"/>
      <c r="BS31" s="83"/>
      <c r="BT31" s="83"/>
      <c r="BU31" s="83"/>
      <c r="BV31" s="83"/>
      <c r="BW31" s="83"/>
      <c r="BX31" s="83"/>
      <c r="BY31" s="83"/>
      <c r="BZ31" s="84"/>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2"/>
      <c r="BM32" s="83"/>
      <c r="BN32" s="83"/>
      <c r="BO32" s="83"/>
      <c r="BP32" s="83"/>
      <c r="BQ32" s="83"/>
      <c r="BR32" s="83"/>
      <c r="BS32" s="83"/>
      <c r="BT32" s="83"/>
      <c r="BU32" s="83"/>
      <c r="BV32" s="83"/>
      <c r="BW32" s="83"/>
      <c r="BX32" s="83"/>
      <c r="BY32" s="83"/>
      <c r="BZ32" s="84"/>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2"/>
      <c r="BM33" s="83"/>
      <c r="BN33" s="83"/>
      <c r="BO33" s="83"/>
      <c r="BP33" s="83"/>
      <c r="BQ33" s="83"/>
      <c r="BR33" s="83"/>
      <c r="BS33" s="83"/>
      <c r="BT33" s="83"/>
      <c r="BU33" s="83"/>
      <c r="BV33" s="83"/>
      <c r="BW33" s="83"/>
      <c r="BX33" s="83"/>
      <c r="BY33" s="83"/>
      <c r="BZ33" s="84"/>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2"/>
      <c r="BM34" s="83"/>
      <c r="BN34" s="83"/>
      <c r="BO34" s="83"/>
      <c r="BP34" s="83"/>
      <c r="BQ34" s="83"/>
      <c r="BR34" s="83"/>
      <c r="BS34" s="83"/>
      <c r="BT34" s="83"/>
      <c r="BU34" s="83"/>
      <c r="BV34" s="83"/>
      <c r="BW34" s="83"/>
      <c r="BX34" s="83"/>
      <c r="BY34" s="83"/>
      <c r="BZ34" s="84"/>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2"/>
      <c r="BM35" s="83"/>
      <c r="BN35" s="83"/>
      <c r="BO35" s="83"/>
      <c r="BP35" s="83"/>
      <c r="BQ35" s="83"/>
      <c r="BR35" s="83"/>
      <c r="BS35" s="83"/>
      <c r="BT35" s="83"/>
      <c r="BU35" s="83"/>
      <c r="BV35" s="83"/>
      <c r="BW35" s="83"/>
      <c r="BX35" s="83"/>
      <c r="BY35" s="83"/>
      <c r="BZ35" s="84"/>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2"/>
      <c r="BM36" s="83"/>
      <c r="BN36" s="83"/>
      <c r="BO36" s="83"/>
      <c r="BP36" s="83"/>
      <c r="BQ36" s="83"/>
      <c r="BR36" s="83"/>
      <c r="BS36" s="83"/>
      <c r="BT36" s="83"/>
      <c r="BU36" s="83"/>
      <c r="BV36" s="83"/>
      <c r="BW36" s="83"/>
      <c r="BX36" s="83"/>
      <c r="BY36" s="83"/>
      <c r="BZ36" s="84"/>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2"/>
      <c r="BM37" s="83"/>
      <c r="BN37" s="83"/>
      <c r="BO37" s="83"/>
      <c r="BP37" s="83"/>
      <c r="BQ37" s="83"/>
      <c r="BR37" s="83"/>
      <c r="BS37" s="83"/>
      <c r="BT37" s="83"/>
      <c r="BU37" s="83"/>
      <c r="BV37" s="83"/>
      <c r="BW37" s="83"/>
      <c r="BX37" s="83"/>
      <c r="BY37" s="83"/>
      <c r="BZ37" s="84"/>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2"/>
      <c r="BM38" s="83"/>
      <c r="BN38" s="83"/>
      <c r="BO38" s="83"/>
      <c r="BP38" s="83"/>
      <c r="BQ38" s="83"/>
      <c r="BR38" s="83"/>
      <c r="BS38" s="83"/>
      <c r="BT38" s="83"/>
      <c r="BU38" s="83"/>
      <c r="BV38" s="83"/>
      <c r="BW38" s="83"/>
      <c r="BX38" s="83"/>
      <c r="BY38" s="83"/>
      <c r="BZ38" s="84"/>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2"/>
      <c r="BM39" s="83"/>
      <c r="BN39" s="83"/>
      <c r="BO39" s="83"/>
      <c r="BP39" s="83"/>
      <c r="BQ39" s="83"/>
      <c r="BR39" s="83"/>
      <c r="BS39" s="83"/>
      <c r="BT39" s="83"/>
      <c r="BU39" s="83"/>
      <c r="BV39" s="83"/>
      <c r="BW39" s="83"/>
      <c r="BX39" s="83"/>
      <c r="BY39" s="83"/>
      <c r="BZ39" s="84"/>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2"/>
      <c r="BM40" s="83"/>
      <c r="BN40" s="83"/>
      <c r="BO40" s="83"/>
      <c r="BP40" s="83"/>
      <c r="BQ40" s="83"/>
      <c r="BR40" s="83"/>
      <c r="BS40" s="83"/>
      <c r="BT40" s="83"/>
      <c r="BU40" s="83"/>
      <c r="BV40" s="83"/>
      <c r="BW40" s="83"/>
      <c r="BX40" s="83"/>
      <c r="BY40" s="83"/>
      <c r="BZ40" s="84"/>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2"/>
      <c r="BM41" s="83"/>
      <c r="BN41" s="83"/>
      <c r="BO41" s="83"/>
      <c r="BP41" s="83"/>
      <c r="BQ41" s="83"/>
      <c r="BR41" s="83"/>
      <c r="BS41" s="83"/>
      <c r="BT41" s="83"/>
      <c r="BU41" s="83"/>
      <c r="BV41" s="83"/>
      <c r="BW41" s="83"/>
      <c r="BX41" s="83"/>
      <c r="BY41" s="83"/>
      <c r="BZ41" s="84"/>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2"/>
      <c r="BM42" s="83"/>
      <c r="BN42" s="83"/>
      <c r="BO42" s="83"/>
      <c r="BP42" s="83"/>
      <c r="BQ42" s="83"/>
      <c r="BR42" s="83"/>
      <c r="BS42" s="83"/>
      <c r="BT42" s="83"/>
      <c r="BU42" s="83"/>
      <c r="BV42" s="83"/>
      <c r="BW42" s="83"/>
      <c r="BX42" s="83"/>
      <c r="BY42" s="83"/>
      <c r="BZ42" s="84"/>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2"/>
      <c r="BM43" s="83"/>
      <c r="BN43" s="83"/>
      <c r="BO43" s="83"/>
      <c r="BP43" s="83"/>
      <c r="BQ43" s="83"/>
      <c r="BR43" s="83"/>
      <c r="BS43" s="83"/>
      <c r="BT43" s="83"/>
      <c r="BU43" s="83"/>
      <c r="BV43" s="83"/>
      <c r="BW43" s="83"/>
      <c r="BX43" s="83"/>
      <c r="BY43" s="83"/>
      <c r="BZ43" s="84"/>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2"/>
      <c r="BM44" s="83"/>
      <c r="BN44" s="83"/>
      <c r="BO44" s="83"/>
      <c r="BP44" s="83"/>
      <c r="BQ44" s="83"/>
      <c r="BR44" s="83"/>
      <c r="BS44" s="83"/>
      <c r="BT44" s="83"/>
      <c r="BU44" s="83"/>
      <c r="BV44" s="83"/>
      <c r="BW44" s="83"/>
      <c r="BX44" s="83"/>
      <c r="BY44" s="83"/>
      <c r="BZ44" s="8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82" t="s">
        <v>111</v>
      </c>
      <c r="BM47" s="83"/>
      <c r="BN47" s="83"/>
      <c r="BO47" s="83"/>
      <c r="BP47" s="83"/>
      <c r="BQ47" s="83"/>
      <c r="BR47" s="83"/>
      <c r="BS47" s="83"/>
      <c r="BT47" s="83"/>
      <c r="BU47" s="83"/>
      <c r="BV47" s="83"/>
      <c r="BW47" s="83"/>
      <c r="BX47" s="83"/>
      <c r="BY47" s="83"/>
      <c r="BZ47" s="84"/>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82"/>
      <c r="BM48" s="83"/>
      <c r="BN48" s="83"/>
      <c r="BO48" s="83"/>
      <c r="BP48" s="83"/>
      <c r="BQ48" s="83"/>
      <c r="BR48" s="83"/>
      <c r="BS48" s="83"/>
      <c r="BT48" s="83"/>
      <c r="BU48" s="83"/>
      <c r="BV48" s="83"/>
      <c r="BW48" s="83"/>
      <c r="BX48" s="83"/>
      <c r="BY48" s="83"/>
      <c r="BZ48" s="84"/>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82"/>
      <c r="BM49" s="83"/>
      <c r="BN49" s="83"/>
      <c r="BO49" s="83"/>
      <c r="BP49" s="83"/>
      <c r="BQ49" s="83"/>
      <c r="BR49" s="83"/>
      <c r="BS49" s="83"/>
      <c r="BT49" s="83"/>
      <c r="BU49" s="83"/>
      <c r="BV49" s="83"/>
      <c r="BW49" s="83"/>
      <c r="BX49" s="83"/>
      <c r="BY49" s="83"/>
      <c r="BZ49" s="84"/>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82"/>
      <c r="BM50" s="83"/>
      <c r="BN50" s="83"/>
      <c r="BO50" s="83"/>
      <c r="BP50" s="83"/>
      <c r="BQ50" s="83"/>
      <c r="BR50" s="83"/>
      <c r="BS50" s="83"/>
      <c r="BT50" s="83"/>
      <c r="BU50" s="83"/>
      <c r="BV50" s="83"/>
      <c r="BW50" s="83"/>
      <c r="BX50" s="83"/>
      <c r="BY50" s="83"/>
      <c r="BZ50" s="84"/>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82"/>
      <c r="BM51" s="83"/>
      <c r="BN51" s="83"/>
      <c r="BO51" s="83"/>
      <c r="BP51" s="83"/>
      <c r="BQ51" s="83"/>
      <c r="BR51" s="83"/>
      <c r="BS51" s="83"/>
      <c r="BT51" s="83"/>
      <c r="BU51" s="83"/>
      <c r="BV51" s="83"/>
      <c r="BW51" s="83"/>
      <c r="BX51" s="83"/>
      <c r="BY51" s="83"/>
      <c r="BZ51" s="84"/>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82"/>
      <c r="BM52" s="83"/>
      <c r="BN52" s="83"/>
      <c r="BO52" s="83"/>
      <c r="BP52" s="83"/>
      <c r="BQ52" s="83"/>
      <c r="BR52" s="83"/>
      <c r="BS52" s="83"/>
      <c r="BT52" s="83"/>
      <c r="BU52" s="83"/>
      <c r="BV52" s="83"/>
      <c r="BW52" s="83"/>
      <c r="BX52" s="83"/>
      <c r="BY52" s="83"/>
      <c r="BZ52" s="84"/>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82"/>
      <c r="BM53" s="83"/>
      <c r="BN53" s="83"/>
      <c r="BO53" s="83"/>
      <c r="BP53" s="83"/>
      <c r="BQ53" s="83"/>
      <c r="BR53" s="83"/>
      <c r="BS53" s="83"/>
      <c r="BT53" s="83"/>
      <c r="BU53" s="83"/>
      <c r="BV53" s="83"/>
      <c r="BW53" s="83"/>
      <c r="BX53" s="83"/>
      <c r="BY53" s="83"/>
      <c r="BZ53" s="84"/>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82"/>
      <c r="BM54" s="83"/>
      <c r="BN54" s="83"/>
      <c r="BO54" s="83"/>
      <c r="BP54" s="83"/>
      <c r="BQ54" s="83"/>
      <c r="BR54" s="83"/>
      <c r="BS54" s="83"/>
      <c r="BT54" s="83"/>
      <c r="BU54" s="83"/>
      <c r="BV54" s="83"/>
      <c r="BW54" s="83"/>
      <c r="BX54" s="83"/>
      <c r="BY54" s="83"/>
      <c r="BZ54" s="84"/>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82"/>
      <c r="BM55" s="83"/>
      <c r="BN55" s="83"/>
      <c r="BO55" s="83"/>
      <c r="BP55" s="83"/>
      <c r="BQ55" s="83"/>
      <c r="BR55" s="83"/>
      <c r="BS55" s="83"/>
      <c r="BT55" s="83"/>
      <c r="BU55" s="83"/>
      <c r="BV55" s="83"/>
      <c r="BW55" s="83"/>
      <c r="BX55" s="83"/>
      <c r="BY55" s="83"/>
      <c r="BZ55" s="84"/>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82"/>
      <c r="BM56" s="83"/>
      <c r="BN56" s="83"/>
      <c r="BO56" s="83"/>
      <c r="BP56" s="83"/>
      <c r="BQ56" s="83"/>
      <c r="BR56" s="83"/>
      <c r="BS56" s="83"/>
      <c r="BT56" s="83"/>
      <c r="BU56" s="83"/>
      <c r="BV56" s="83"/>
      <c r="BW56" s="83"/>
      <c r="BX56" s="83"/>
      <c r="BY56" s="83"/>
      <c r="BZ56" s="84"/>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82"/>
      <c r="BM57" s="83"/>
      <c r="BN57" s="83"/>
      <c r="BO57" s="83"/>
      <c r="BP57" s="83"/>
      <c r="BQ57" s="83"/>
      <c r="BR57" s="83"/>
      <c r="BS57" s="83"/>
      <c r="BT57" s="83"/>
      <c r="BU57" s="83"/>
      <c r="BV57" s="83"/>
      <c r="BW57" s="83"/>
      <c r="BX57" s="83"/>
      <c r="BY57" s="83"/>
      <c r="BZ57" s="84"/>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82"/>
      <c r="BM58" s="83"/>
      <c r="BN58" s="83"/>
      <c r="BO58" s="83"/>
      <c r="BP58" s="83"/>
      <c r="BQ58" s="83"/>
      <c r="BR58" s="83"/>
      <c r="BS58" s="83"/>
      <c r="BT58" s="83"/>
      <c r="BU58" s="83"/>
      <c r="BV58" s="83"/>
      <c r="BW58" s="83"/>
      <c r="BX58" s="83"/>
      <c r="BY58" s="83"/>
      <c r="BZ58" s="84"/>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82"/>
      <c r="BM59" s="83"/>
      <c r="BN59" s="83"/>
      <c r="BO59" s="83"/>
      <c r="BP59" s="83"/>
      <c r="BQ59" s="83"/>
      <c r="BR59" s="83"/>
      <c r="BS59" s="83"/>
      <c r="BT59" s="83"/>
      <c r="BU59" s="83"/>
      <c r="BV59" s="83"/>
      <c r="BW59" s="83"/>
      <c r="BX59" s="83"/>
      <c r="BY59" s="83"/>
      <c r="BZ59" s="84"/>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2"/>
      <c r="BM60" s="83"/>
      <c r="BN60" s="83"/>
      <c r="BO60" s="83"/>
      <c r="BP60" s="83"/>
      <c r="BQ60" s="83"/>
      <c r="BR60" s="83"/>
      <c r="BS60" s="83"/>
      <c r="BT60" s="83"/>
      <c r="BU60" s="83"/>
      <c r="BV60" s="83"/>
      <c r="BW60" s="83"/>
      <c r="BX60" s="83"/>
      <c r="BY60" s="83"/>
      <c r="BZ60" s="84"/>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2"/>
      <c r="BM61" s="83"/>
      <c r="BN61" s="83"/>
      <c r="BO61" s="83"/>
      <c r="BP61" s="83"/>
      <c r="BQ61" s="83"/>
      <c r="BR61" s="83"/>
      <c r="BS61" s="83"/>
      <c r="BT61" s="83"/>
      <c r="BU61" s="83"/>
      <c r="BV61" s="83"/>
      <c r="BW61" s="83"/>
      <c r="BX61" s="83"/>
      <c r="BY61" s="83"/>
      <c r="BZ61" s="84"/>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82"/>
      <c r="BM62" s="83"/>
      <c r="BN62" s="83"/>
      <c r="BO62" s="83"/>
      <c r="BP62" s="83"/>
      <c r="BQ62" s="83"/>
      <c r="BR62" s="83"/>
      <c r="BS62" s="83"/>
      <c r="BT62" s="83"/>
      <c r="BU62" s="83"/>
      <c r="BV62" s="83"/>
      <c r="BW62" s="83"/>
      <c r="BX62" s="83"/>
      <c r="BY62" s="83"/>
      <c r="BZ62" s="84"/>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82"/>
      <c r="BM63" s="83"/>
      <c r="BN63" s="83"/>
      <c r="BO63" s="83"/>
      <c r="BP63" s="83"/>
      <c r="BQ63" s="83"/>
      <c r="BR63" s="83"/>
      <c r="BS63" s="83"/>
      <c r="BT63" s="83"/>
      <c r="BU63" s="83"/>
      <c r="BV63" s="83"/>
      <c r="BW63" s="83"/>
      <c r="BX63" s="83"/>
      <c r="BY63" s="83"/>
      <c r="BZ63" s="8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112</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Ea3MVp9NLHMlNtjHG0zoU4FeGAsADiuKEpBVULW9kG/pm2iPfPM8v1133xQ/4cso5H52rBrgFCd0ZlMiRH2amg==" saltValue="SDVRcd+vus7s9NgoQve/Mw=="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6" t="s">
        <v>50</v>
      </c>
      <c r="I3" s="87"/>
      <c r="J3" s="87"/>
      <c r="K3" s="87"/>
      <c r="L3" s="87"/>
      <c r="M3" s="87"/>
      <c r="N3" s="87"/>
      <c r="O3" s="87"/>
      <c r="P3" s="87"/>
      <c r="Q3" s="87"/>
      <c r="R3" s="87"/>
      <c r="S3" s="87"/>
      <c r="T3" s="87"/>
      <c r="U3" s="87"/>
      <c r="V3" s="87"/>
      <c r="W3" s="88"/>
      <c r="X3" s="92" t="s">
        <v>51</v>
      </c>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c r="DH3" s="85" t="s">
        <v>52</v>
      </c>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c r="EN3" s="85"/>
    </row>
    <row r="4" spans="1:144" x14ac:dyDescent="0.15">
      <c r="A4" s="15" t="s">
        <v>53</v>
      </c>
      <c r="B4" s="17"/>
      <c r="C4" s="17"/>
      <c r="D4" s="17"/>
      <c r="E4" s="17"/>
      <c r="F4" s="17"/>
      <c r="G4" s="17"/>
      <c r="H4" s="89"/>
      <c r="I4" s="90"/>
      <c r="J4" s="90"/>
      <c r="K4" s="90"/>
      <c r="L4" s="90"/>
      <c r="M4" s="90"/>
      <c r="N4" s="90"/>
      <c r="O4" s="90"/>
      <c r="P4" s="90"/>
      <c r="Q4" s="90"/>
      <c r="R4" s="90"/>
      <c r="S4" s="90"/>
      <c r="T4" s="90"/>
      <c r="U4" s="90"/>
      <c r="V4" s="90"/>
      <c r="W4" s="91"/>
      <c r="X4" s="85" t="s">
        <v>54</v>
      </c>
      <c r="Y4" s="85"/>
      <c r="Z4" s="85"/>
      <c r="AA4" s="85"/>
      <c r="AB4" s="85"/>
      <c r="AC4" s="85"/>
      <c r="AD4" s="85"/>
      <c r="AE4" s="85"/>
      <c r="AF4" s="85"/>
      <c r="AG4" s="85"/>
      <c r="AH4" s="85"/>
      <c r="AI4" s="85" t="s">
        <v>55</v>
      </c>
      <c r="AJ4" s="85"/>
      <c r="AK4" s="85"/>
      <c r="AL4" s="85"/>
      <c r="AM4" s="85"/>
      <c r="AN4" s="85"/>
      <c r="AO4" s="85"/>
      <c r="AP4" s="85"/>
      <c r="AQ4" s="85"/>
      <c r="AR4" s="85"/>
      <c r="AS4" s="85"/>
      <c r="AT4" s="85" t="s">
        <v>56</v>
      </c>
      <c r="AU4" s="85"/>
      <c r="AV4" s="85"/>
      <c r="AW4" s="85"/>
      <c r="AX4" s="85"/>
      <c r="AY4" s="85"/>
      <c r="AZ4" s="85"/>
      <c r="BA4" s="85"/>
      <c r="BB4" s="85"/>
      <c r="BC4" s="85"/>
      <c r="BD4" s="85"/>
      <c r="BE4" s="85" t="s">
        <v>57</v>
      </c>
      <c r="BF4" s="85"/>
      <c r="BG4" s="85"/>
      <c r="BH4" s="85"/>
      <c r="BI4" s="85"/>
      <c r="BJ4" s="85"/>
      <c r="BK4" s="85"/>
      <c r="BL4" s="85"/>
      <c r="BM4" s="85"/>
      <c r="BN4" s="85"/>
      <c r="BO4" s="85"/>
      <c r="BP4" s="85" t="s">
        <v>58</v>
      </c>
      <c r="BQ4" s="85"/>
      <c r="BR4" s="85"/>
      <c r="BS4" s="85"/>
      <c r="BT4" s="85"/>
      <c r="BU4" s="85"/>
      <c r="BV4" s="85"/>
      <c r="BW4" s="85"/>
      <c r="BX4" s="85"/>
      <c r="BY4" s="85"/>
      <c r="BZ4" s="85"/>
      <c r="CA4" s="85" t="s">
        <v>59</v>
      </c>
      <c r="CB4" s="85"/>
      <c r="CC4" s="85"/>
      <c r="CD4" s="85"/>
      <c r="CE4" s="85"/>
      <c r="CF4" s="85"/>
      <c r="CG4" s="85"/>
      <c r="CH4" s="85"/>
      <c r="CI4" s="85"/>
      <c r="CJ4" s="85"/>
      <c r="CK4" s="85"/>
      <c r="CL4" s="85" t="s">
        <v>60</v>
      </c>
      <c r="CM4" s="85"/>
      <c r="CN4" s="85"/>
      <c r="CO4" s="85"/>
      <c r="CP4" s="85"/>
      <c r="CQ4" s="85"/>
      <c r="CR4" s="85"/>
      <c r="CS4" s="85"/>
      <c r="CT4" s="85"/>
      <c r="CU4" s="85"/>
      <c r="CV4" s="85"/>
      <c r="CW4" s="85" t="s">
        <v>61</v>
      </c>
      <c r="CX4" s="85"/>
      <c r="CY4" s="85"/>
      <c r="CZ4" s="85"/>
      <c r="DA4" s="85"/>
      <c r="DB4" s="85"/>
      <c r="DC4" s="85"/>
      <c r="DD4" s="85"/>
      <c r="DE4" s="85"/>
      <c r="DF4" s="85"/>
      <c r="DG4" s="85"/>
      <c r="DH4" s="85" t="s">
        <v>62</v>
      </c>
      <c r="DI4" s="85"/>
      <c r="DJ4" s="85"/>
      <c r="DK4" s="85"/>
      <c r="DL4" s="85"/>
      <c r="DM4" s="85"/>
      <c r="DN4" s="85"/>
      <c r="DO4" s="85"/>
      <c r="DP4" s="85"/>
      <c r="DQ4" s="85"/>
      <c r="DR4" s="85"/>
      <c r="DS4" s="85" t="s">
        <v>63</v>
      </c>
      <c r="DT4" s="85"/>
      <c r="DU4" s="85"/>
      <c r="DV4" s="85"/>
      <c r="DW4" s="85"/>
      <c r="DX4" s="85"/>
      <c r="DY4" s="85"/>
      <c r="DZ4" s="85"/>
      <c r="EA4" s="85"/>
      <c r="EB4" s="85"/>
      <c r="EC4" s="85"/>
      <c r="ED4" s="85" t="s">
        <v>64</v>
      </c>
      <c r="EE4" s="85"/>
      <c r="EF4" s="85"/>
      <c r="EG4" s="85"/>
      <c r="EH4" s="85"/>
      <c r="EI4" s="85"/>
      <c r="EJ4" s="85"/>
      <c r="EK4" s="85"/>
      <c r="EL4" s="85"/>
      <c r="EM4" s="85"/>
      <c r="EN4" s="85"/>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442097</v>
      </c>
      <c r="D6" s="20">
        <f t="shared" si="3"/>
        <v>46</v>
      </c>
      <c r="E6" s="20">
        <f t="shared" si="3"/>
        <v>1</v>
      </c>
      <c r="F6" s="20">
        <f t="shared" si="3"/>
        <v>0</v>
      </c>
      <c r="G6" s="20">
        <f t="shared" si="3"/>
        <v>1</v>
      </c>
      <c r="H6" s="20" t="str">
        <f t="shared" si="3"/>
        <v>大分県　豊後高田市</v>
      </c>
      <c r="I6" s="20" t="str">
        <f t="shared" si="3"/>
        <v>法適用</v>
      </c>
      <c r="J6" s="20" t="str">
        <f t="shared" si="3"/>
        <v>水道事業</v>
      </c>
      <c r="K6" s="20" t="str">
        <f t="shared" si="3"/>
        <v>末端給水事業</v>
      </c>
      <c r="L6" s="20" t="str">
        <f t="shared" si="3"/>
        <v>A7</v>
      </c>
      <c r="M6" s="20" t="str">
        <f t="shared" si="3"/>
        <v>非設置</v>
      </c>
      <c r="N6" s="21" t="str">
        <f t="shared" si="3"/>
        <v>-</v>
      </c>
      <c r="O6" s="21">
        <f t="shared" si="3"/>
        <v>70.7</v>
      </c>
      <c r="P6" s="21">
        <f t="shared" si="3"/>
        <v>59.77</v>
      </c>
      <c r="Q6" s="21">
        <f t="shared" si="3"/>
        <v>2530</v>
      </c>
      <c r="R6" s="21">
        <f t="shared" si="3"/>
        <v>22294</v>
      </c>
      <c r="S6" s="21">
        <f t="shared" si="3"/>
        <v>206.24</v>
      </c>
      <c r="T6" s="21">
        <f t="shared" si="3"/>
        <v>108.1</v>
      </c>
      <c r="U6" s="21">
        <f t="shared" si="3"/>
        <v>13264</v>
      </c>
      <c r="V6" s="21">
        <f t="shared" si="3"/>
        <v>22.1</v>
      </c>
      <c r="W6" s="21">
        <f t="shared" si="3"/>
        <v>600.17999999999995</v>
      </c>
      <c r="X6" s="22">
        <f>IF(X7="",NA(),X7)</f>
        <v>118.05</v>
      </c>
      <c r="Y6" s="22">
        <f t="shared" ref="Y6:AG6" si="4">IF(Y7="",NA(),Y7)</f>
        <v>106.47</v>
      </c>
      <c r="Z6" s="22">
        <f t="shared" si="4"/>
        <v>108.19</v>
      </c>
      <c r="AA6" s="22">
        <f t="shared" si="4"/>
        <v>104.8</v>
      </c>
      <c r="AB6" s="22">
        <f t="shared" si="4"/>
        <v>106.97</v>
      </c>
      <c r="AC6" s="22">
        <f t="shared" si="4"/>
        <v>110.02</v>
      </c>
      <c r="AD6" s="22">
        <f t="shared" si="4"/>
        <v>108.76</v>
      </c>
      <c r="AE6" s="22">
        <f t="shared" si="4"/>
        <v>108.46</v>
      </c>
      <c r="AF6" s="22">
        <f t="shared" si="4"/>
        <v>109.02</v>
      </c>
      <c r="AG6" s="22">
        <f t="shared" si="4"/>
        <v>107.81</v>
      </c>
      <c r="AH6" s="21" t="str">
        <f>IF(AH7="","",IF(AH7="-","【-】","【"&amp;SUBSTITUTE(TEXT(AH7,"#,##0.00"),"-","△")&amp;"】"))</f>
        <v>【111.39】</v>
      </c>
      <c r="AI6" s="21">
        <f>IF(AI7="",NA(),AI7)</f>
        <v>0</v>
      </c>
      <c r="AJ6" s="21">
        <f t="shared" ref="AJ6:AR6" si="5">IF(AJ7="",NA(),AJ7)</f>
        <v>0</v>
      </c>
      <c r="AK6" s="21">
        <f t="shared" si="5"/>
        <v>0</v>
      </c>
      <c r="AL6" s="21">
        <f t="shared" si="5"/>
        <v>0</v>
      </c>
      <c r="AM6" s="21">
        <f t="shared" si="5"/>
        <v>0</v>
      </c>
      <c r="AN6" s="22">
        <f t="shared" si="5"/>
        <v>7.31</v>
      </c>
      <c r="AO6" s="22">
        <f t="shared" si="5"/>
        <v>7.48</v>
      </c>
      <c r="AP6" s="22">
        <f t="shared" si="5"/>
        <v>11.94</v>
      </c>
      <c r="AQ6" s="22">
        <f t="shared" si="5"/>
        <v>11</v>
      </c>
      <c r="AR6" s="22">
        <f t="shared" si="5"/>
        <v>8.86</v>
      </c>
      <c r="AS6" s="21" t="str">
        <f>IF(AS7="","",IF(AS7="-","【-】","【"&amp;SUBSTITUTE(TEXT(AS7,"#,##0.00"),"-","△")&amp;"】"))</f>
        <v>【1.30】</v>
      </c>
      <c r="AT6" s="22">
        <f>IF(AT7="",NA(),AT7)</f>
        <v>435.27</v>
      </c>
      <c r="AU6" s="22">
        <f t="shared" ref="AU6:BC6" si="6">IF(AU7="",NA(),AU7)</f>
        <v>252.64</v>
      </c>
      <c r="AV6" s="22">
        <f t="shared" si="6"/>
        <v>325.42</v>
      </c>
      <c r="AW6" s="22">
        <f t="shared" si="6"/>
        <v>242.2</v>
      </c>
      <c r="AX6" s="22">
        <f t="shared" si="6"/>
        <v>367</v>
      </c>
      <c r="AY6" s="22">
        <f t="shared" si="6"/>
        <v>355.27</v>
      </c>
      <c r="AZ6" s="22">
        <f t="shared" si="6"/>
        <v>359.7</v>
      </c>
      <c r="BA6" s="22">
        <f t="shared" si="6"/>
        <v>362.93</v>
      </c>
      <c r="BB6" s="22">
        <f t="shared" si="6"/>
        <v>371.81</v>
      </c>
      <c r="BC6" s="22">
        <f t="shared" si="6"/>
        <v>384.23</v>
      </c>
      <c r="BD6" s="21" t="str">
        <f>IF(BD7="","",IF(BD7="-","【-】","【"&amp;SUBSTITUTE(TEXT(BD7,"#,##0.00"),"-","△")&amp;"】"))</f>
        <v>【261.51】</v>
      </c>
      <c r="BE6" s="22">
        <f>IF(BE7="",NA(),BE7)</f>
        <v>319.45</v>
      </c>
      <c r="BF6" s="22">
        <f t="shared" ref="BF6:BN6" si="7">IF(BF7="",NA(),BF7)</f>
        <v>458.51</v>
      </c>
      <c r="BG6" s="22">
        <f t="shared" si="7"/>
        <v>462.69</v>
      </c>
      <c r="BH6" s="22">
        <f t="shared" si="7"/>
        <v>431.7</v>
      </c>
      <c r="BI6" s="22">
        <f t="shared" si="7"/>
        <v>410.73</v>
      </c>
      <c r="BJ6" s="22">
        <f t="shared" si="7"/>
        <v>458.27</v>
      </c>
      <c r="BK6" s="22">
        <f t="shared" si="7"/>
        <v>447.01</v>
      </c>
      <c r="BL6" s="22">
        <f t="shared" si="7"/>
        <v>439.05</v>
      </c>
      <c r="BM6" s="22">
        <f t="shared" si="7"/>
        <v>465.85</v>
      </c>
      <c r="BN6" s="22">
        <f t="shared" si="7"/>
        <v>439.43</v>
      </c>
      <c r="BO6" s="21" t="str">
        <f>IF(BO7="","",IF(BO7="-","【-】","【"&amp;SUBSTITUTE(TEXT(BO7,"#,##0.00"),"-","△")&amp;"】"))</f>
        <v>【265.16】</v>
      </c>
      <c r="BP6" s="22">
        <f>IF(BP7="",NA(),BP7)</f>
        <v>114.06</v>
      </c>
      <c r="BQ6" s="22">
        <f t="shared" ref="BQ6:BY6" si="8">IF(BQ7="",NA(),BQ7)</f>
        <v>100.88</v>
      </c>
      <c r="BR6" s="22">
        <f t="shared" si="8"/>
        <v>99.09</v>
      </c>
      <c r="BS6" s="22">
        <f t="shared" si="8"/>
        <v>93.89</v>
      </c>
      <c r="BT6" s="22">
        <f t="shared" si="8"/>
        <v>96.09</v>
      </c>
      <c r="BU6" s="22">
        <f t="shared" si="8"/>
        <v>96.77</v>
      </c>
      <c r="BV6" s="22">
        <f t="shared" si="8"/>
        <v>95.81</v>
      </c>
      <c r="BW6" s="22">
        <f t="shared" si="8"/>
        <v>95.26</v>
      </c>
      <c r="BX6" s="22">
        <f t="shared" si="8"/>
        <v>92.39</v>
      </c>
      <c r="BY6" s="22">
        <f t="shared" si="8"/>
        <v>94.41</v>
      </c>
      <c r="BZ6" s="21" t="str">
        <f>IF(BZ7="","",IF(BZ7="-","【-】","【"&amp;SUBSTITUTE(TEXT(BZ7,"#,##0.00"),"-","△")&amp;"】"))</f>
        <v>【102.35】</v>
      </c>
      <c r="CA6" s="22">
        <f>IF(CA7="",NA(),CA7)</f>
        <v>114.07</v>
      </c>
      <c r="CB6" s="22">
        <f t="shared" ref="CB6:CJ6" si="9">IF(CB7="",NA(),CB7)</f>
        <v>129.24</v>
      </c>
      <c r="CC6" s="22">
        <f t="shared" si="9"/>
        <v>131.72999999999999</v>
      </c>
      <c r="CD6" s="22">
        <f t="shared" si="9"/>
        <v>138.72999999999999</v>
      </c>
      <c r="CE6" s="22">
        <f t="shared" si="9"/>
        <v>135.63999999999999</v>
      </c>
      <c r="CF6" s="22">
        <f t="shared" si="9"/>
        <v>187.18</v>
      </c>
      <c r="CG6" s="22">
        <f t="shared" si="9"/>
        <v>189.58</v>
      </c>
      <c r="CH6" s="22">
        <f t="shared" si="9"/>
        <v>192.82</v>
      </c>
      <c r="CI6" s="22">
        <f t="shared" si="9"/>
        <v>192.98</v>
      </c>
      <c r="CJ6" s="22">
        <f t="shared" si="9"/>
        <v>192.13</v>
      </c>
      <c r="CK6" s="21" t="str">
        <f>IF(CK7="","",IF(CK7="-","【-】","【"&amp;SUBSTITUTE(TEXT(CK7,"#,##0.00"),"-","△")&amp;"】"))</f>
        <v>【167.74】</v>
      </c>
      <c r="CL6" s="22">
        <f>IF(CL7="",NA(),CL7)</f>
        <v>64.89</v>
      </c>
      <c r="CM6" s="22">
        <f t="shared" ref="CM6:CU6" si="10">IF(CM7="",NA(),CM7)</f>
        <v>68.900000000000006</v>
      </c>
      <c r="CN6" s="22">
        <f t="shared" si="10"/>
        <v>63.2</v>
      </c>
      <c r="CO6" s="22">
        <f t="shared" si="10"/>
        <v>65.91</v>
      </c>
      <c r="CP6" s="22">
        <f t="shared" si="10"/>
        <v>62.43</v>
      </c>
      <c r="CQ6" s="22">
        <f t="shared" si="10"/>
        <v>55.88</v>
      </c>
      <c r="CR6" s="22">
        <f t="shared" si="10"/>
        <v>55.22</v>
      </c>
      <c r="CS6" s="22">
        <f t="shared" si="10"/>
        <v>54.05</v>
      </c>
      <c r="CT6" s="22">
        <f t="shared" si="10"/>
        <v>54.43</v>
      </c>
      <c r="CU6" s="22">
        <f t="shared" si="10"/>
        <v>53.87</v>
      </c>
      <c r="CV6" s="21" t="str">
        <f>IF(CV7="","",IF(CV7="-","【-】","【"&amp;SUBSTITUTE(TEXT(CV7,"#,##0.00"),"-","△")&amp;"】"))</f>
        <v>【60.29】</v>
      </c>
      <c r="CW6" s="22">
        <f>IF(CW7="",NA(),CW7)</f>
        <v>90</v>
      </c>
      <c r="CX6" s="22">
        <f t="shared" ref="CX6:DF6" si="11">IF(CX7="",NA(),CX7)</f>
        <v>89.68</v>
      </c>
      <c r="CY6" s="22">
        <f t="shared" si="11"/>
        <v>91.44</v>
      </c>
      <c r="CZ6" s="22">
        <f t="shared" si="11"/>
        <v>89.86</v>
      </c>
      <c r="DA6" s="22">
        <f t="shared" si="11"/>
        <v>95.19</v>
      </c>
      <c r="DB6" s="22">
        <f t="shared" si="11"/>
        <v>80.989999999999995</v>
      </c>
      <c r="DC6" s="22">
        <f t="shared" si="11"/>
        <v>80.930000000000007</v>
      </c>
      <c r="DD6" s="22">
        <f t="shared" si="11"/>
        <v>80.510000000000005</v>
      </c>
      <c r="DE6" s="22">
        <f t="shared" si="11"/>
        <v>79.44</v>
      </c>
      <c r="DF6" s="22">
        <f t="shared" si="11"/>
        <v>79.489999999999995</v>
      </c>
      <c r="DG6" s="21" t="str">
        <f>IF(DG7="","",IF(DG7="-","【-】","【"&amp;SUBSTITUTE(TEXT(DG7,"#,##0.00"),"-","△")&amp;"】"))</f>
        <v>【90.12】</v>
      </c>
      <c r="DH6" s="22">
        <f>IF(DH7="",NA(),DH7)</f>
        <v>41.6</v>
      </c>
      <c r="DI6" s="22">
        <f t="shared" ref="DI6:DQ6" si="12">IF(DI7="",NA(),DI7)</f>
        <v>36.380000000000003</v>
      </c>
      <c r="DJ6" s="22">
        <f t="shared" si="12"/>
        <v>38.47</v>
      </c>
      <c r="DK6" s="22">
        <f t="shared" si="12"/>
        <v>40.44</v>
      </c>
      <c r="DL6" s="22">
        <f t="shared" si="12"/>
        <v>42.91</v>
      </c>
      <c r="DM6" s="22">
        <f t="shared" si="12"/>
        <v>46.61</v>
      </c>
      <c r="DN6" s="22">
        <f t="shared" si="12"/>
        <v>47.97</v>
      </c>
      <c r="DO6" s="22">
        <f t="shared" si="12"/>
        <v>49.12</v>
      </c>
      <c r="DP6" s="22">
        <f t="shared" si="12"/>
        <v>49.39</v>
      </c>
      <c r="DQ6" s="22">
        <f t="shared" si="12"/>
        <v>50.75</v>
      </c>
      <c r="DR6" s="21" t="str">
        <f>IF(DR7="","",IF(DR7="-","【-】","【"&amp;SUBSTITUTE(TEXT(DR7,"#,##0.00"),"-","△")&amp;"】"))</f>
        <v>【50.88】</v>
      </c>
      <c r="DS6" s="22">
        <f>IF(DS7="",NA(),DS7)</f>
        <v>5.47</v>
      </c>
      <c r="DT6" s="22">
        <f t="shared" ref="DT6:EB6" si="13">IF(DT7="",NA(),DT7)</f>
        <v>4.12</v>
      </c>
      <c r="DU6" s="22">
        <f t="shared" si="13"/>
        <v>4.24</v>
      </c>
      <c r="DV6" s="22">
        <f t="shared" si="13"/>
        <v>4.5</v>
      </c>
      <c r="DW6" s="22">
        <f t="shared" si="13"/>
        <v>4.42</v>
      </c>
      <c r="DX6" s="22">
        <f t="shared" si="13"/>
        <v>10.84</v>
      </c>
      <c r="DY6" s="22">
        <f t="shared" si="13"/>
        <v>15.33</v>
      </c>
      <c r="DZ6" s="22">
        <f t="shared" si="13"/>
        <v>16.760000000000002</v>
      </c>
      <c r="EA6" s="22">
        <f t="shared" si="13"/>
        <v>18.57</v>
      </c>
      <c r="EB6" s="22">
        <f t="shared" si="13"/>
        <v>21.14</v>
      </c>
      <c r="EC6" s="21" t="str">
        <f>IF(EC7="","",IF(EC7="-","【-】","【"&amp;SUBSTITUTE(TEXT(EC7,"#,##0.00"),"-","△")&amp;"】"))</f>
        <v>【22.30】</v>
      </c>
      <c r="ED6" s="22">
        <f>IF(ED7="",NA(),ED7)</f>
        <v>1.89</v>
      </c>
      <c r="EE6" s="22">
        <f t="shared" ref="EE6:EM6" si="14">IF(EE7="",NA(),EE7)</f>
        <v>0.61</v>
      </c>
      <c r="EF6" s="22">
        <f t="shared" si="14"/>
        <v>0.1</v>
      </c>
      <c r="EG6" s="22">
        <f t="shared" si="14"/>
        <v>0.12</v>
      </c>
      <c r="EH6" s="22">
        <f t="shared" si="14"/>
        <v>7.0000000000000007E-2</v>
      </c>
      <c r="EI6" s="22">
        <f t="shared" si="14"/>
        <v>0.39</v>
      </c>
      <c r="EJ6" s="22">
        <f t="shared" si="14"/>
        <v>0.43</v>
      </c>
      <c r="EK6" s="22">
        <f t="shared" si="14"/>
        <v>0.42</v>
      </c>
      <c r="EL6" s="22">
        <f t="shared" si="14"/>
        <v>0.44</v>
      </c>
      <c r="EM6" s="22">
        <f t="shared" si="14"/>
        <v>0.5</v>
      </c>
      <c r="EN6" s="21" t="str">
        <f>IF(EN7="","",IF(EN7="-","【-】","【"&amp;SUBSTITUTE(TEXT(EN7,"#,##0.00"),"-","△")&amp;"】"))</f>
        <v>【0.66】</v>
      </c>
    </row>
    <row r="7" spans="1:144" s="23" customFormat="1" x14ac:dyDescent="0.15">
      <c r="A7" s="15"/>
      <c r="B7" s="24">
        <v>2021</v>
      </c>
      <c r="C7" s="24">
        <v>442097</v>
      </c>
      <c r="D7" s="24">
        <v>46</v>
      </c>
      <c r="E7" s="24">
        <v>1</v>
      </c>
      <c r="F7" s="24">
        <v>0</v>
      </c>
      <c r="G7" s="24">
        <v>1</v>
      </c>
      <c r="H7" s="24" t="s">
        <v>93</v>
      </c>
      <c r="I7" s="24" t="s">
        <v>94</v>
      </c>
      <c r="J7" s="24" t="s">
        <v>95</v>
      </c>
      <c r="K7" s="24" t="s">
        <v>96</v>
      </c>
      <c r="L7" s="24" t="s">
        <v>97</v>
      </c>
      <c r="M7" s="24" t="s">
        <v>98</v>
      </c>
      <c r="N7" s="25" t="s">
        <v>99</v>
      </c>
      <c r="O7" s="25">
        <v>70.7</v>
      </c>
      <c r="P7" s="25">
        <v>59.77</v>
      </c>
      <c r="Q7" s="25">
        <v>2530</v>
      </c>
      <c r="R7" s="25">
        <v>22294</v>
      </c>
      <c r="S7" s="25">
        <v>206.24</v>
      </c>
      <c r="T7" s="25">
        <v>108.1</v>
      </c>
      <c r="U7" s="25">
        <v>13264</v>
      </c>
      <c r="V7" s="25">
        <v>22.1</v>
      </c>
      <c r="W7" s="25">
        <v>600.17999999999995</v>
      </c>
      <c r="X7" s="25">
        <v>118.05</v>
      </c>
      <c r="Y7" s="25">
        <v>106.47</v>
      </c>
      <c r="Z7" s="25">
        <v>108.19</v>
      </c>
      <c r="AA7" s="25">
        <v>104.8</v>
      </c>
      <c r="AB7" s="25">
        <v>106.97</v>
      </c>
      <c r="AC7" s="25">
        <v>110.02</v>
      </c>
      <c r="AD7" s="25">
        <v>108.76</v>
      </c>
      <c r="AE7" s="25">
        <v>108.46</v>
      </c>
      <c r="AF7" s="25">
        <v>109.02</v>
      </c>
      <c r="AG7" s="25">
        <v>107.81</v>
      </c>
      <c r="AH7" s="25">
        <v>111.39</v>
      </c>
      <c r="AI7" s="25">
        <v>0</v>
      </c>
      <c r="AJ7" s="25">
        <v>0</v>
      </c>
      <c r="AK7" s="25">
        <v>0</v>
      </c>
      <c r="AL7" s="25">
        <v>0</v>
      </c>
      <c r="AM7" s="25">
        <v>0</v>
      </c>
      <c r="AN7" s="25">
        <v>7.31</v>
      </c>
      <c r="AO7" s="25">
        <v>7.48</v>
      </c>
      <c r="AP7" s="25">
        <v>11.94</v>
      </c>
      <c r="AQ7" s="25">
        <v>11</v>
      </c>
      <c r="AR7" s="25">
        <v>8.86</v>
      </c>
      <c r="AS7" s="25">
        <v>1.3</v>
      </c>
      <c r="AT7" s="25">
        <v>435.27</v>
      </c>
      <c r="AU7" s="25">
        <v>252.64</v>
      </c>
      <c r="AV7" s="25">
        <v>325.42</v>
      </c>
      <c r="AW7" s="25">
        <v>242.2</v>
      </c>
      <c r="AX7" s="25">
        <v>367</v>
      </c>
      <c r="AY7" s="25">
        <v>355.27</v>
      </c>
      <c r="AZ7" s="25">
        <v>359.7</v>
      </c>
      <c r="BA7" s="25">
        <v>362.93</v>
      </c>
      <c r="BB7" s="25">
        <v>371.81</v>
      </c>
      <c r="BC7" s="25">
        <v>384.23</v>
      </c>
      <c r="BD7" s="25">
        <v>261.51</v>
      </c>
      <c r="BE7" s="25">
        <v>319.45</v>
      </c>
      <c r="BF7" s="25">
        <v>458.51</v>
      </c>
      <c r="BG7" s="25">
        <v>462.69</v>
      </c>
      <c r="BH7" s="25">
        <v>431.7</v>
      </c>
      <c r="BI7" s="25">
        <v>410.73</v>
      </c>
      <c r="BJ7" s="25">
        <v>458.27</v>
      </c>
      <c r="BK7" s="25">
        <v>447.01</v>
      </c>
      <c r="BL7" s="25">
        <v>439.05</v>
      </c>
      <c r="BM7" s="25">
        <v>465.85</v>
      </c>
      <c r="BN7" s="25">
        <v>439.43</v>
      </c>
      <c r="BO7" s="25">
        <v>265.16000000000003</v>
      </c>
      <c r="BP7" s="25">
        <v>114.06</v>
      </c>
      <c r="BQ7" s="25">
        <v>100.88</v>
      </c>
      <c r="BR7" s="25">
        <v>99.09</v>
      </c>
      <c r="BS7" s="25">
        <v>93.89</v>
      </c>
      <c r="BT7" s="25">
        <v>96.09</v>
      </c>
      <c r="BU7" s="25">
        <v>96.77</v>
      </c>
      <c r="BV7" s="25">
        <v>95.81</v>
      </c>
      <c r="BW7" s="25">
        <v>95.26</v>
      </c>
      <c r="BX7" s="25">
        <v>92.39</v>
      </c>
      <c r="BY7" s="25">
        <v>94.41</v>
      </c>
      <c r="BZ7" s="25">
        <v>102.35</v>
      </c>
      <c r="CA7" s="25">
        <v>114.07</v>
      </c>
      <c r="CB7" s="25">
        <v>129.24</v>
      </c>
      <c r="CC7" s="25">
        <v>131.72999999999999</v>
      </c>
      <c r="CD7" s="25">
        <v>138.72999999999999</v>
      </c>
      <c r="CE7" s="25">
        <v>135.63999999999999</v>
      </c>
      <c r="CF7" s="25">
        <v>187.18</v>
      </c>
      <c r="CG7" s="25">
        <v>189.58</v>
      </c>
      <c r="CH7" s="25">
        <v>192.82</v>
      </c>
      <c r="CI7" s="25">
        <v>192.98</v>
      </c>
      <c r="CJ7" s="25">
        <v>192.13</v>
      </c>
      <c r="CK7" s="25">
        <v>167.74</v>
      </c>
      <c r="CL7" s="25">
        <v>64.89</v>
      </c>
      <c r="CM7" s="25">
        <v>68.900000000000006</v>
      </c>
      <c r="CN7" s="25">
        <v>63.2</v>
      </c>
      <c r="CO7" s="25">
        <v>65.91</v>
      </c>
      <c r="CP7" s="25">
        <v>62.43</v>
      </c>
      <c r="CQ7" s="25">
        <v>55.88</v>
      </c>
      <c r="CR7" s="25">
        <v>55.22</v>
      </c>
      <c r="CS7" s="25">
        <v>54.05</v>
      </c>
      <c r="CT7" s="25">
        <v>54.43</v>
      </c>
      <c r="CU7" s="25">
        <v>53.87</v>
      </c>
      <c r="CV7" s="25">
        <v>60.29</v>
      </c>
      <c r="CW7" s="25">
        <v>90</v>
      </c>
      <c r="CX7" s="25">
        <v>89.68</v>
      </c>
      <c r="CY7" s="25">
        <v>91.44</v>
      </c>
      <c r="CZ7" s="25">
        <v>89.86</v>
      </c>
      <c r="DA7" s="25">
        <v>95.19</v>
      </c>
      <c r="DB7" s="25">
        <v>80.989999999999995</v>
      </c>
      <c r="DC7" s="25">
        <v>80.930000000000007</v>
      </c>
      <c r="DD7" s="25">
        <v>80.510000000000005</v>
      </c>
      <c r="DE7" s="25">
        <v>79.44</v>
      </c>
      <c r="DF7" s="25">
        <v>79.489999999999995</v>
      </c>
      <c r="DG7" s="25">
        <v>90.12</v>
      </c>
      <c r="DH7" s="25">
        <v>41.6</v>
      </c>
      <c r="DI7" s="25">
        <v>36.380000000000003</v>
      </c>
      <c r="DJ7" s="25">
        <v>38.47</v>
      </c>
      <c r="DK7" s="25">
        <v>40.44</v>
      </c>
      <c r="DL7" s="25">
        <v>42.91</v>
      </c>
      <c r="DM7" s="25">
        <v>46.61</v>
      </c>
      <c r="DN7" s="25">
        <v>47.97</v>
      </c>
      <c r="DO7" s="25">
        <v>49.12</v>
      </c>
      <c r="DP7" s="25">
        <v>49.39</v>
      </c>
      <c r="DQ7" s="25">
        <v>50.75</v>
      </c>
      <c r="DR7" s="25">
        <v>50.88</v>
      </c>
      <c r="DS7" s="25">
        <v>5.47</v>
      </c>
      <c r="DT7" s="25">
        <v>4.12</v>
      </c>
      <c r="DU7" s="25">
        <v>4.24</v>
      </c>
      <c r="DV7" s="25">
        <v>4.5</v>
      </c>
      <c r="DW7" s="25">
        <v>4.42</v>
      </c>
      <c r="DX7" s="25">
        <v>10.84</v>
      </c>
      <c r="DY7" s="25">
        <v>15.33</v>
      </c>
      <c r="DZ7" s="25">
        <v>16.760000000000002</v>
      </c>
      <c r="EA7" s="25">
        <v>18.57</v>
      </c>
      <c r="EB7" s="25">
        <v>21.14</v>
      </c>
      <c r="EC7" s="25">
        <v>22.3</v>
      </c>
      <c r="ED7" s="25">
        <v>1.89</v>
      </c>
      <c r="EE7" s="25">
        <v>0.61</v>
      </c>
      <c r="EF7" s="25">
        <v>0.1</v>
      </c>
      <c r="EG7" s="25">
        <v>0.12</v>
      </c>
      <c r="EH7" s="25">
        <v>7.0000000000000007E-2</v>
      </c>
      <c r="EI7" s="25">
        <v>0.39</v>
      </c>
      <c r="EJ7" s="25">
        <v>0.43</v>
      </c>
      <c r="EK7" s="25">
        <v>0.42</v>
      </c>
      <c r="EL7" s="25">
        <v>0.44</v>
      </c>
      <c r="EM7" s="25">
        <v>0.5</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107</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oitapref</cp:lastModifiedBy>
  <cp:lastPrinted>2023-02-17T07:32:18Z</cp:lastPrinted>
  <dcterms:created xsi:type="dcterms:W3CDTF">2022-12-01T01:06:28Z</dcterms:created>
  <dcterms:modified xsi:type="dcterms:W3CDTF">2023-02-17T07:32:27Z</dcterms:modified>
  <cp:category/>
</cp:coreProperties>
</file>