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7津久見市\"/>
    </mc:Choice>
  </mc:AlternateContent>
  <workbookProtection workbookAlgorithmName="SHA-512" workbookHashValue="ekbB0OAJtH2yWZMsSQXTCNCDIwJtwn+doSWRiya005Jt4D7o2C5Y7i7sMp0e+cCdooLKmLSv2DYaAHGesJzdqw==" workbookSaltValue="6PGCQlSfySnpJSSInwZX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<sst xmlns="http://schemas.openxmlformats.org/spreadsheetml/2006/main" count="236" uniqueCount="119">
  <si>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</si>
  <si>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</si>
  <si>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</si>
  <si>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</si>
  <si>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</si>
  <si>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</si>
  <si>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</si>
  <si>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</si>
  <si>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</si>
  <si>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</si>
  <si>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</si>
  <si>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</si>
  <si>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</si>
  <si>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</si>
  <si>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</si>
  <si>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</si>
  <si>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</si>
  <si>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</si>
  <si>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</si>
  <si>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</si>
  <si>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</si>
  <si>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</si>
  <si>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</si>
  <si>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</si>
  <si>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</si>
  <si>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</si>
  <si>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</si>
  <si>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</si>
  <si>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</si>
  <si>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</si>
  <si>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</si>
  <si>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</si>
  <si>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</si>
  <si>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</si>
  <si>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</si>
  <si>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</si>
  <si>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</si>
  <si>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</si>
  <si>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</si>
  <si>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</si>
  <si>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</si>
  <si>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</si>
  <si>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</si>
  <si>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</si>
  <si>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</si>
  <si>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</si>
  <si>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</si>
  <si>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</si>
  <si>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</si>
  <si>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</si>
  <si>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</si>
  <si>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</si>
  <si>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</si>
  <si>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</si>
  <si>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</si>
  <si>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</si>
  <si>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</si>
  <si>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</si>
  <si>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</si>
  <si>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</si>
  <si>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</si>
  <si>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</si>
  <si>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</si>
  <si>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</si>
  <si>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</si>
  <si>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</si>
  <si>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</si>
  <si>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</si>
  <si>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</si>
  <si>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</si>
  <si>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</si>
  <si>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</si>
  <si>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</si>
  <si>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</si>
  <si>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</si>
  <si>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</si>
  <si>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</si>
  <si>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</si>
  <si>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</si>
  <si>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</si>
  <si>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</si>
  <si>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</si>
  <si>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</si>
  <si>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</si>
  <si>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</si>
  <si>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</si>
  <si>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</si>
  <si>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</si>
  <si>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</si>
  <si>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</si>
  <si>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</si>
  <si>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</si>
  <si>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</si>
  <si>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</si>
  <si>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</si>
  <si>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</si>
  <si>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</si>
  <si>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</si>
  <si>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</si>
  <si>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</si>
  <si>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</si>
  <si>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</si>
  <si>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</si>
  <si>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</si>
  <si>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</si>
  <si>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</si>
  <si>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</si>
  <si>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</si>
  <si>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</si>
  <si>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</si>
  <si>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</si>
  <si>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</si>
  <si>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</si>
  <si>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</si>
  <si>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</si>
  <si>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</si>
  <si>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3年度末での汚水管渠総延長L=74.1kmのうち、布設後20年経過した管渠が58.4km、30年経過が26.1kmと、布設後30年以上経過した管渠の割合は、35%を超えており、今後もその割合は増え続けていき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0" eb="92">
      <t>コンゴ</t>
    </rPh>
    <rPh sb="130" eb="132">
      <t>イゼン</t>
    </rPh>
    <rPh sb="135" eb="136">
      <t>オオ</t>
    </rPh>
    <rPh sb="227" eb="229">
      <t>ケイカク</t>
    </rPh>
    <rPh sb="230" eb="232">
      <t>サクテイ</t>
    </rPh>
    <rPh sb="232" eb="233">
      <t>オヨ</t>
    </rPh>
    <rPh sb="234" eb="236">
      <t>ジッシ</t>
    </rPh>
    <rPh sb="236" eb="238">
      <t>セッケイ</t>
    </rPh>
    <rPh sb="242" eb="244">
      <t>エイイ</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</si>
  <si>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また資産状況の把握・分析や適切な使用料設定の検討をするためには、経営の透明化が必要不可欠であることから、令和5年度の法適用化へ向けて準備を進めています。</t>
    <rPh sb="14" eb="16">
      <t>カイゼン</t>
    </rPh>
    <rPh sb="25" eb="27">
      <t>イゼン</t>
    </rPh>
    <rPh sb="30" eb="32">
      <t>ケンゼン</t>
    </rPh>
    <rPh sb="37" eb="38">
      <t>イ</t>
    </rPh>
    <rPh sb="39" eb="40">
      <t>ガタ</t>
    </rPh>
    <rPh sb="308" eb="309">
      <t>レイ</t>
    </rPh>
    <rPh sb="309" eb="310">
      <t>ワ</t>
    </rPh>
    <rPh sb="312" eb="313">
      <t>ド</t>
    </rPh>
    <rPh sb="319" eb="320">
      <t>ム</t>
    </rPh>
    <rPh sb="322" eb="324">
      <t>ジュンビ</t>
    </rPh>
    <rPh sb="325" eb="326">
      <t>スス</t>
    </rPh>
    <phoneticPr fontId="4"/>
  </si>
  <si>
    <t xml:space="preserve">①総費用に地方債償還金を加えた費用が総収益でどの程度賄われているかを示す指標・・・平成28年から徐々に比率が上昇しているものの、恒常的な赤字経営であることが言えるが、令和3年度では88.77%まで上昇しており、事業計画をはじ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増加傾向にあり、令和元年度では100%を超え、全国平均に並ぶまでになりましたが、令和2年度からは減少傾向となっています。今後も、管渠の更新や施設の長寿命化など取り組むべき課題も多いことから、更なる使用料収入の確保が必要です。
⑥有収水量1㎥あたりの汚水処理について、かかる費用を表した指標・・・令和元年度までは、類似団体と比較して同程度ないし良い水準で推移し、減少傾向にありましたが、令和2年度・令和3年度と増加に転じています。また、全国平均に比べても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rPh sb="323" eb="325">
      <t>ゲンショウ</t>
    </rPh>
    <rPh sb="325" eb="327">
      <t>ケイコウ</t>
    </rPh>
    <rPh sb="473" eb="475">
      <t>レイワ</t>
    </rPh>
    <rPh sb="476" eb="478">
      <t>ネンド</t>
    </rPh>
    <rPh sb="482" eb="483">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</si>
</sst>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0.03</c:v>
                </c:pt>
                <c:pt idx="2">
                  <c:v>0.01</c:v>
                </c:pt>
                <c:pt idx="3" formatCode="#,##0.00;&quot;△&quot;#,##0.00">
                  <c:v>0</c:v>
                </c:pt>
                <c:pt idx="4" formatCode="#,##0.00;&quot;△&quot;#,##0.00">
                  <c:v>0</c:v>
                </c:pt>
              </c:numCache>
            </c:numRef>
          </c:val>
          <c:extLst>
            <c:ext xmlns:c16="http://schemas.microsoft.com/office/drawing/2014/chart" uri="{C3380CC4-5D6E-409C-BE32-E72D297353CC}">
              <c16:uniqueId val="{00000000-AE27-4AB9-8963-8BE5F5F311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AE27-4AB9-8963-8BE5F5F311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36.630000000000003</c:v>
                </c:pt>
                <c:pt idx="1">
                  <c:v>39.880000000000003</c:v>
                </c:pt>
                <c:pt idx="2">
                  <c:v>38.21</c:v>
                </c:pt>
                <c:pt idx="3">
                  <c:v>35.06</c:v>
                </c:pt>
                <c:pt idx="4">
                  <c:v>33.119999999999997</c:v>
                </c:pt>
              </c:numCache>
            </c:numRef>
          </c:val>
          <c:extLst>
            <c:ext xmlns:c16="http://schemas.microsoft.com/office/drawing/2014/chart" uri="{C3380CC4-5D6E-409C-BE32-E72D297353CC}">
              <c16:uniqueId val="{00000000-3461-4E6A-B2D2-32094F1CC1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3461-4E6A-B2D2-32094F1CC1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78.06</c:v>
                </c:pt>
                <c:pt idx="1">
                  <c:v>79.19</c:v>
                </c:pt>
                <c:pt idx="2">
                  <c:v>80.650000000000006</c:v>
                </c:pt>
                <c:pt idx="3">
                  <c:v>81.31</c:v>
                </c:pt>
                <c:pt idx="4">
                  <c:v>81.8</c:v>
                </c:pt>
              </c:numCache>
            </c:numRef>
          </c:val>
          <c:extLst>
            <c:ext xmlns:c16="http://schemas.microsoft.com/office/drawing/2014/chart" uri="{C3380CC4-5D6E-409C-BE32-E72D297353CC}">
              <c16:uniqueId val="{00000000-8377-47F1-875A-85D928CFA4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8377-47F1-875A-85D928CFA4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57.45</c:v>
                </c:pt>
                <c:pt idx="1">
                  <c:v>64.72</c:v>
                </c:pt>
                <c:pt idx="2">
                  <c:v>82.08</c:v>
                </c:pt>
                <c:pt idx="3">
                  <c:v>86.35</c:v>
                </c:pt>
                <c:pt idx="4">
                  <c:v>88.77</c:v>
                </c:pt>
              </c:numCache>
            </c:numRef>
          </c:val>
          <c:extLst>
            <c:ext xmlns:c16="http://schemas.microsoft.com/office/drawing/2014/chart" uri="{C3380CC4-5D6E-409C-BE32-E72D297353CC}">
              <c16:uniqueId val="{00000000-4785-47DB-A108-193FD327E0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5-47DB-A108-193FD327E0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A-4F06-8A8C-35A12008EF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A-4F06-8A8C-35A12008EF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8F-4A90-918F-F589CAAE0C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8F-4A90-918F-F589CAAE0C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B-4AE4-B0EC-CFD50BF077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B-4AE4-B0EC-CFD50BF077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6-478B-ADF1-C2EE12845E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6-478B-ADF1-C2EE12845E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154.62</c:v>
                </c:pt>
                <c:pt idx="1">
                  <c:v>151.66</c:v>
                </c:pt>
                <c:pt idx="2">
                  <c:v>126.36</c:v>
                </c:pt>
                <c:pt idx="3">
                  <c:v>254.89</c:v>
                </c:pt>
                <c:pt idx="4">
                  <c:v>163.80000000000001</c:v>
                </c:pt>
              </c:numCache>
            </c:numRef>
          </c:val>
          <c:extLst>
            <c:ext xmlns:c16="http://schemas.microsoft.com/office/drawing/2014/chart" uri="{C3380CC4-5D6E-409C-BE32-E72D297353CC}">
              <c16:uniqueId val="{00000000-7D8E-45BB-9E0F-F86E966128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7D8E-45BB-9E0F-F86E966128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92.9</c:v>
                </c:pt>
                <c:pt idx="1">
                  <c:v>95.19</c:v>
                </c:pt>
                <c:pt idx="2">
                  <c:v>100.41</c:v>
                </c:pt>
                <c:pt idx="3">
                  <c:v>83.24</c:v>
                </c:pt>
                <c:pt idx="4">
                  <c:v>83.3</c:v>
                </c:pt>
              </c:numCache>
            </c:numRef>
          </c:val>
          <c:extLst>
            <c:ext xmlns:c16="http://schemas.microsoft.com/office/drawing/2014/chart" uri="{C3380CC4-5D6E-409C-BE32-E72D297353CC}">
              <c16:uniqueId val="{00000000-2B23-4C6F-90CB-509A03D743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2B23-4C6F-90CB-509A03D743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183.17</c:v>
                </c:pt>
                <c:pt idx="1">
                  <c:v>176.92</c:v>
                </c:pt>
                <c:pt idx="2">
                  <c:v>169.33</c:v>
                </c:pt>
                <c:pt idx="3">
                  <c:v>206.25</c:v>
                </c:pt>
                <c:pt idx="4">
                  <c:v>206.73</c:v>
                </c:pt>
              </c:numCache>
            </c:numRef>
          </c:val>
          <c:extLst>
            <c:ext xmlns:c16="http://schemas.microsoft.com/office/drawing/2014/chart" uri="{C3380CC4-5D6E-409C-BE32-E72D297353CC}">
              <c16:uniqueId val="{00000000-3C13-4B77-8B74-80EB0C1379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3C13-4B77-8B74-80EB0C1379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津久見市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16307</v>
      </c>
      <c r="AM8" s="37"/>
      <c r="AN8" s="37"/>
      <c r="AO8" s="37"/>
      <c r="AP8" s="37"/>
      <c r="AQ8" s="37"/>
      <c r="AR8" s="37"/>
      <c r="AS8" s="37"/>
      <c r="AT8" s="38">
        <f>データ!T6</f>
        <v>79.48</v>
      </c>
      <c r="AU8" s="38"/>
      <c r="AV8" s="38"/>
      <c r="AW8" s="38"/>
      <c r="AX8" s="38"/>
      <c r="AY8" s="38"/>
      <c r="AZ8" s="38"/>
      <c r="BA8" s="38"/>
      <c r="BB8" s="38">
        <f>データ!U6</f>
        <v>205.17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55.43</v>
      </c>
      <c r="Q10" s="38"/>
      <c r="R10" s="38"/>
      <c r="S10" s="38"/>
      <c r="T10" s="38"/>
      <c r="U10" s="38"/>
      <c r="V10" s="38"/>
      <c r="W10" s="38">
        <f>データ!Q6</f>
        <v>74.55</v>
      </c>
      <c r="X10" s="38"/>
      <c r="Y10" s="38"/>
      <c r="Z10" s="38"/>
      <c r="AA10" s="38"/>
      <c r="AB10" s="38"/>
      <c r="AC10" s="38"/>
      <c r="AD10" s="37">
        <f>データ!R6</f>
        <v>2810</v>
      </c>
      <c r="AE10" s="37"/>
      <c r="AF10" s="37"/>
      <c r="AG10" s="37"/>
      <c r="AH10" s="37"/>
      <c r="AI10" s="37"/>
      <c r="AJ10" s="37"/>
      <c r="AK10" s="2"/>
      <c r="AL10" s="37">
        <f>データ!V6</f>
        <v>8952</v>
      </c>
      <c r="AM10" s="37"/>
      <c r="AN10" s="37"/>
      <c r="AO10" s="37"/>
      <c r="AP10" s="37"/>
      <c r="AQ10" s="37"/>
      <c r="AR10" s="37"/>
      <c r="AS10" s="37"/>
      <c r="AT10" s="38">
        <f>データ!W6</f>
        <v>2.92</v>
      </c>
      <c r="AU10" s="38"/>
      <c r="AV10" s="38"/>
      <c r="AW10" s="38"/>
      <c r="AX10" s="38"/>
      <c r="AY10" s="38"/>
      <c r="AZ10" s="38"/>
      <c r="BA10" s="38"/>
      <c r="BB10" s="38">
        <f>データ!X6</f>
        <v>3065.75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0w1MGf9/adrqloDzsug+iPIMzayB7ouHQ199BHEuXguencofPuVXIwti9ZHoG6F04gV0X6Hvy5GJ7ZtJAjHrxQ==" saltValue="pfe2Q+J1YmKQrcQyuOpp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442071</v>
      </c>
      <c r="D6" s="19">
        <f t="shared" si="3"/>
        <v>47</v>
      </c>
      <c r="E6" s="19">
        <f t="shared" si="3"/>
        <v>17</v>
      </c>
      <c r="F6" s="19">
        <f t="shared" si="3"/>
        <v>1</v>
      </c>
      <c r="G6" s="19">
        <f t="shared" si="3"/>
        <v>0</v>
      </c>
      <c r="H6" s="19" t="str">
        <f t="shared" si="3"/>
        <v>大分県　津久見市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55.43</v>
      </c>
      <c r="Q6" s="20">
        <f t="shared" si="3"/>
        <v>74.55</v>
      </c>
      <c r="R6" s="20">
        <f t="shared" si="3"/>
        <v>2810</v>
      </c>
      <c r="S6" s="20">
        <f t="shared" si="3"/>
        <v>16307</v>
      </c>
      <c r="T6" s="20">
        <f t="shared" si="3"/>
        <v>79.48</v>
      </c>
      <c r="U6" s="20">
        <f t="shared" si="3"/>
        <v>205.17</v>
      </c>
      <c r="V6" s="20">
        <f t="shared" si="3"/>
        <v>8952</v>
      </c>
      <c r="W6" s="20">
        <f t="shared" si="3"/>
        <v>2.92</v>
      </c>
      <c r="X6" s="20">
        <f t="shared" si="3"/>
        <v>3065.75</v>
      </c>
      <c r="Y6" s="21">
        <f>IF(Y7="",NA(),Y7)</f>
        <v>57.45</v>
      </c>
      <c r="Z6" s="21">
        <f t="shared" ref="Z6:AH6" si="4">IF(Z7="",NA(),Z7)</f>
        <v>64.72</v>
      </c>
      <c r="AA6" s="21">
        <f t="shared" si="4"/>
        <v>82.08</v>
      </c>
      <c r="AB6" s="21">
        <f t="shared" si="4"/>
        <v>86.35</v>
      </c>
      <c r="AC6" s="21">
        <f t="shared" si="4"/>
        <v>88.77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154.62</v>
      </c>
      <c r="BG6" s="21">
        <f t="shared" ref="BG6:BO6" si="7">IF(BG7="",NA(),BG7)</f>
        <v>151.66</v>
      </c>
      <c r="BH6" s="21">
        <f t="shared" si="7"/>
        <v>126.36</v>
      </c>
      <c r="BI6" s="21">
        <f t="shared" si="7"/>
        <v>254.89</v>
      </c>
      <c r="BJ6" s="21">
        <f t="shared" si="7"/>
        <v>163.80000000000001</v>
      </c>
      <c r="BK6" s="21">
        <f t="shared" si="7"/>
        <v>799.11</v>
      </c>
      <c r="BL6" s="21">
        <f t="shared" si="7"/>
        <v>768.62</v>
      </c>
      <c r="BM6" s="21">
        <f t="shared" si="7"/>
        <v>789.44</v>
      </c>
      <c r="BN6" s="21">
        <f t="shared" si="7"/>
        <v>789.08</v>
      </c>
      <c r="BO6" s="21">
        <f t="shared" si="7"/>
        <v>747.84</v>
      </c>
      <c r="BP6" s="20" t="str">
        <f>IF(BP7="","",IF(BP7="-","【-】","【"&amp;SUBSTITUTE(TEXT(BP7,"#,##0.00"),"-","△")&amp;"】"))</f>
        <v>【669.11】</v>
      </c>
      <c r="BQ6" s="21">
        <f>IF(BQ7="",NA(),BQ7)</f>
        <v>92.9</v>
      </c>
      <c r="BR6" s="21">
        <f t="shared" ref="BR6:BZ6" si="8">IF(BR7="",NA(),BR7)</f>
        <v>95.19</v>
      </c>
      <c r="BS6" s="21">
        <f t="shared" si="8"/>
        <v>100.41</v>
      </c>
      <c r="BT6" s="21">
        <f t="shared" si="8"/>
        <v>83.24</v>
      </c>
      <c r="BU6" s="21">
        <f t="shared" si="8"/>
        <v>83.3</v>
      </c>
      <c r="BV6" s="21">
        <f t="shared" si="8"/>
        <v>87.69</v>
      </c>
      <c r="BW6" s="21">
        <f t="shared" si="8"/>
        <v>88.06</v>
      </c>
      <c r="BX6" s="21">
        <f t="shared" si="8"/>
        <v>87.29</v>
      </c>
      <c r="BY6" s="21">
        <f t="shared" si="8"/>
        <v>88.25</v>
      </c>
      <c r="BZ6" s="21">
        <f t="shared" si="8"/>
        <v>90.17</v>
      </c>
      <c r="CA6" s="20" t="str">
        <f>IF(CA7="","",IF(CA7="-","【-】","【"&amp;SUBSTITUTE(TEXT(CA7,"#,##0.00"),"-","△")&amp;"】"))</f>
        <v>【99.73】</v>
      </c>
      <c r="CB6" s="21">
        <f>IF(CB7="",NA(),CB7)</f>
        <v>183.17</v>
      </c>
      <c r="CC6" s="21">
        <f t="shared" ref="CC6:CK6" si="9">IF(CC7="",NA(),CC7)</f>
        <v>176.92</v>
      </c>
      <c r="CD6" s="21">
        <f t="shared" si="9"/>
        <v>169.33</v>
      </c>
      <c r="CE6" s="21">
        <f t="shared" si="9"/>
        <v>206.25</v>
      </c>
      <c r="CF6" s="21">
        <f t="shared" si="9"/>
        <v>206.73</v>
      </c>
      <c r="CG6" s="21">
        <f t="shared" si="9"/>
        <v>180.07</v>
      </c>
      <c r="CH6" s="21">
        <f t="shared" si="9"/>
        <v>179.32</v>
      </c>
      <c r="CI6" s="21">
        <f t="shared" si="9"/>
        <v>176.67</v>
      </c>
      <c r="CJ6" s="21">
        <f t="shared" si="9"/>
        <v>176.37</v>
      </c>
      <c r="CK6" s="21">
        <f t="shared" si="9"/>
        <v>173.17</v>
      </c>
      <c r="CL6" s="20" t="str">
        <f>IF(CL7="","",IF(CL7="-","【-】","【"&amp;SUBSTITUTE(TEXT(CL7,"#,##0.00"),"-","△")&amp;"】"))</f>
        <v>【134.98】</v>
      </c>
      <c r="CM6" s="21">
        <f>IF(CM7="",NA(),CM7)</f>
        <v>36.630000000000003</v>
      </c>
      <c r="CN6" s="21">
        <f t="shared" ref="CN6:CV6" si="10">IF(CN7="",NA(),CN7)</f>
        <v>39.880000000000003</v>
      </c>
      <c r="CO6" s="21">
        <f t="shared" si="10"/>
        <v>38.21</v>
      </c>
      <c r="CP6" s="21">
        <f t="shared" si="10"/>
        <v>35.06</v>
      </c>
      <c r="CQ6" s="21">
        <f t="shared" si="10"/>
        <v>33.119999999999997</v>
      </c>
      <c r="CR6" s="21">
        <f t="shared" si="10"/>
        <v>58.4</v>
      </c>
      <c r="CS6" s="21">
        <f t="shared" si="10"/>
        <v>58</v>
      </c>
      <c r="CT6" s="21">
        <f t="shared" si="10"/>
        <v>57.42</v>
      </c>
      <c r="CU6" s="21">
        <f t="shared" si="10"/>
        <v>56.72</v>
      </c>
      <c r="CV6" s="21">
        <f t="shared" si="10"/>
        <v>56.43</v>
      </c>
      <c r="CW6" s="20" t="str">
        <f>IF(CW7="","",IF(CW7="-","【-】","【"&amp;SUBSTITUTE(TEXT(CW7,"#,##0.00"),"-","△")&amp;"】"))</f>
        <v>【59.99】</v>
      </c>
      <c r="CX6" s="21">
        <f>IF(CX7="",NA(),CX7)</f>
        <v>78.06</v>
      </c>
      <c r="CY6" s="21">
        <f t="shared" ref="CY6:DG6" si="11">IF(CY7="",NA(),CY7)</f>
        <v>79.19</v>
      </c>
      <c r="CZ6" s="21">
        <f t="shared" si="11"/>
        <v>80.650000000000006</v>
      </c>
      <c r="DA6" s="21">
        <f t="shared" si="11"/>
        <v>81.31</v>
      </c>
      <c r="DB6" s="21">
        <f t="shared" si="11"/>
        <v>81.8</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0.01</v>
      </c>
      <c r="EF6" s="21">
        <f t="shared" ref="EF6:EN6" si="14">IF(EF7="",NA(),EF7)</f>
        <v>0.03</v>
      </c>
      <c r="EG6" s="21">
        <f t="shared" si="14"/>
        <v>0.01</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442071</v>
      </c>
      <c r="D7" s="23">
        <v>47</v>
      </c>
      <c r="E7" s="23">
        <v>17</v>
      </c>
      <c r="F7" s="23">
        <v>1</v>
      </c>
      <c r="G7" s="23">
        <v>0</v>
      </c>
      <c r="H7" s="23" t="s">
        <v>98</v>
      </c>
      <c r="I7" s="23" t="s">
        <v>99</v>
      </c>
      <c r="J7" s="23" t="s">
        <v>100</v>
      </c>
      <c r="K7" s="23" t="s">
        <v>101</v>
      </c>
      <c r="L7" s="23" t="s">
        <v>102</v>
      </c>
      <c r="M7" s="23" t="s">
        <v>103</v>
      </c>
      <c r="N7" s="24" t="s">
        <v>104</v>
      </c>
      <c r="O7" s="24" t="s">
        <v>105</v>
      </c>
      <c r="P7" s="24">
        <v>55.43</v>
      </c>
      <c r="Q7" s="24">
        <v>74.55</v>
      </c>
      <c r="R7" s="24">
        <v>2810</v>
      </c>
      <c r="S7" s="24">
        <v>16307</v>
      </c>
      <c r="T7" s="24">
        <v>79.48</v>
      </c>
      <c r="U7" s="24">
        <v>205.17</v>
      </c>
      <c r="V7" s="24">
        <v>8952</v>
      </c>
      <c r="W7" s="24">
        <v>2.92</v>
      </c>
      <c r="X7" s="24">
        <v>3065.75</v>
      </c>
      <c r="Y7" s="24">
        <v>57.45</v>
      </c>
      <c r="Z7" s="24">
        <v>64.72</v>
      </c>
      <c r="AA7" s="24">
        <v>82.08</v>
      </c>
      <c r="AB7" s="24">
        <v>86.35</v>
      </c>
      <c r="AC7" s="24">
        <v>88.77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154.62</v>
      </c>
      <c r="BG7" s="24">
        <v>151.66</v>
      </c>
      <c r="BH7" s="24">
        <v>126.36</v>
      </c>
      <c r="BI7" s="24">
        <v>254.89</v>
      </c>
      <c r="BJ7" s="24">
        <v>163.80000000000001</v>
      </c>
      <c r="BK7" s="24">
        <v>799.11</v>
      </c>
      <c r="BL7" s="24">
        <v>768.62</v>
      </c>
      <c r="BM7" s="24">
        <v>789.44</v>
      </c>
      <c r="BN7" s="24">
        <v>789.08</v>
      </c>
      <c r="BO7" s="24">
        <v>747.84</v>
      </c>
      <c r="BP7" s="24">
        <v>669.11</v>
      </c>
      <c r="BQ7" s="24">
        <v>92.9</v>
      </c>
      <c r="BR7" s="24">
        <v>95.19</v>
      </c>
      <c r="BS7" s="24">
        <v>100.41</v>
      </c>
      <c r="BT7" s="24">
        <v>83.24</v>
      </c>
      <c r="BU7" s="24">
        <v>83.3</v>
      </c>
      <c r="BV7" s="24">
        <v>87.69</v>
      </c>
      <c r="BW7" s="24">
        <v>88.06</v>
      </c>
      <c r="BX7" s="24">
        <v>87.29</v>
      </c>
      <c r="BY7" s="24">
        <v>88.25</v>
      </c>
      <c r="BZ7" s="24">
        <v>90.17</v>
      </c>
      <c r="CA7" s="24">
        <v>99.73</v>
      </c>
      <c r="CB7" s="24">
        <v>183.17</v>
      </c>
      <c r="CC7" s="24">
        <v>176.92</v>
      </c>
      <c r="CD7" s="24">
        <v>169.33</v>
      </c>
      <c r="CE7" s="24">
        <v>206.25</v>
      </c>
      <c r="CF7" s="24">
        <v>206.73</v>
      </c>
      <c r="CG7" s="24">
        <v>180.07</v>
      </c>
      <c r="CH7" s="24">
        <v>179.32</v>
      </c>
      <c r="CI7" s="24">
        <v>176.67</v>
      </c>
      <c r="CJ7" s="24">
        <v>176.37</v>
      </c>
      <c r="CK7" s="24">
        <v>173.17</v>
      </c>
      <c r="CL7" s="24">
        <v>134.97999999999999</v>
      </c>
      <c r="CM7" s="24">
        <v>36.630000000000003</v>
      </c>
      <c r="CN7" s="24">
        <v>39.880000000000003</v>
      </c>
      <c r="CO7" s="24">
        <v>38.21</v>
      </c>
      <c r="CP7" s="24">
        <v>35.06</v>
      </c>
      <c r="CQ7" s="24">
        <v>33.119999999999997</v>
      </c>
      <c r="CR7" s="24">
        <v>58.4</v>
      </c>
      <c r="CS7" s="24">
        <v>58</v>
      </c>
      <c r="CT7" s="24">
        <v>57.42</v>
      </c>
      <c r="CU7" s="24">
        <v>56.72</v>
      </c>
      <c r="CV7" s="24">
        <v>56.43</v>
      </c>
      <c r="CW7" s="24">
        <v>59.99</v>
      </c>
      <c r="CX7" s="24">
        <v>78.06</v>
      </c>
      <c r="CY7" s="24">
        <v>79.19</v>
      </c>
      <c r="CZ7" s="24">
        <v>80.650000000000006</v>
      </c>
      <c r="DA7" s="24">
        <v>81.31</v>
      </c>
      <c r="DB7" s="24">
        <v>81.8</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0.01</v>
      </c>
      <c r="EF7" s="24">
        <v>0.03</v>
      </c>
      <c r="EG7" s="24">
        <v>0.01</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2023-01-23T04:05:51Z</cp:lastPrinted>
  <dcterms:created xsi:type="dcterms:W3CDTF">2023-01-12T23:54:33Z</dcterms:created>
  <dcterms:modified xsi:type="dcterms:W3CDTF">2023-02-02T00:33:01Z</dcterms:modified>
  <cp:category/>
</cp:coreProperties>
</file>