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4年度\決算統計\02公営企業会計\14_経営比較分析表\02経営比較分析表の分析等について\06HP掲載用\05経営比較分析表\06臼杵市\"/>
    </mc:Choice>
  </mc:AlternateContent>
  <workbookProtection workbookAlgorithmName="SHA-512" workbookHashValue="Txn29YcwCMHEomwvA2P+lUtXfE/qO9Kj1/2CKZg9Qu7T2hk7G6Inw8xBdeeeV++2ZXDgRivUDNWsNXGhLvZ1Uw==" workbookSaltValue="+18ifJ9EHOeuib6f4ueh1Q==" workbookSpinCount="100000" lockStructure="1"/>
  <bookViews>
    <workbookView xWindow="28680" yWindow="-30" windowWidth="29040" windowHeight="1584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H86" i="4"/>
  <c r="E86" i="4"/>
  <c r="AL10" i="4"/>
  <c r="W10" i="4"/>
  <c r="I10" i="4"/>
  <c r="AL8" i="4"/>
  <c r="P8" i="4"/>
</calcChain>
</file>

<file path=xl/sharedStrings.xml><?xml version="1.0" encoding="utf-8"?>
<sst xmlns="http://schemas.openxmlformats.org/spreadsheetml/2006/main" count="247" uniqueCount="121">
  <si>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</si>
  <si>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</si>
  <si>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</si>
  <si>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</si>
  <si>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</si>
  <si>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</si>
  <si>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</si>
  <si>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</si>
  <si>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</si>
  <si>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</si>
  <si>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</si>
  <si>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</si>
  <si>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</si>
  <si>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</si>
  <si>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</si>
  <si>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</si>
  <si>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</si>
  <si>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</si>
  <si>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</si>
  <si>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</si>
  <si>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</si>
  <si>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</si>
  <si>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</si>
  <si>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</si>
  <si>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</si>
  <si>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</si>
  <si>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</si>
  <si>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</si>
  <si>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</si>
  <si>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</si>
  <si>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</si>
  <si>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</si>
  <si>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</si>
  <si>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</si>
  <si>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</si>
  <si>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</si>
  <si>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</si>
  <si>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</si>
  <si>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</si>
  <si>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</si>
  <si>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</si>
  <si>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</si>
  <si>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</si>
  <si>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</si>
  <si>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</si>
  <si>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</si>
  <si>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</si>
  <si>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</si>
  <si>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</si>
  <si>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</si>
  <si>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</si>
  <si>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</si>
  <si>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</si>
  <si>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</si>
  <si>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</si>
  <si>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</si>
  <si>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</si>
  <si>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</si>
  <si>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</si>
  <si>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</si>
  <si>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</si>
  <si>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</si>
  <si>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</si>
  <si>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</si>
  <si>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</si>
  <si>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</si>
  <si>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</si>
  <si>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</si>
  <si>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</si>
  <si>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</si>
  <si>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</si>
  <si>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</si>
  <si>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</si>
  <si>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</si>
  <si>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</si>
  <si>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</si>
  <si>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</si>
  <si>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</si>
  <si>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</si>
  <si>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</si>
  <si>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</si>
  <si>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</si>
  <si>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</si>
  <si>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</si>
  <si>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</si>
  <si>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</si>
  <si>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</si>
  <si>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</si>
  <si>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</si>
  <si>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</si>
  <si>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</si>
  <si>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</si>
  <si>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</si>
  <si>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</si>
  <si>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</si>
  <si>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</si>
  <si>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</si>
  <si>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</si>
  <si>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臼杵市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</si>
  <si>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</si>
  <si>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</si>
  <si>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</si>
  <si>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</si>
  <si>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</si>
  <si>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</si>
  <si>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</si>
  <si>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</si>
  <si>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</si>
  <si>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</si>
  <si>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</si>
  <si>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</si>
  <si>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</si>
  <si>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</si>
  <si>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</si>
  <si>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</si>
  <si>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</si>
  <si>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</si>
  <si>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</si>
  <si>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収益的収支比率・・・使用料収入や一般会計からの繰入金等の総収益で、総費用に地方債償還金を加えた費用をどの程度賄えているかを表す指標です。平成26年以降、単年度の収支が黒字であることを示す100％以上となっております。
④企業債残高対事業規模比率・・・使用料収入に対する企業債残高の割合であり、企業債残高の規模を表す指標です。企業債残高と一般会計負担分が同額のため0となっています。
⑤経費回収率・・・使用料で回収すべき経費を、どの程度使用料で賄えているかを表した指標です。類似団体平均値を常に上回ってはいるものの、水洗化率100％であるにも関わらず、料金収入のみでは経費をすべては賄えていない状況です。
⑥汚水処理原価・・・有収水量1㎥あたりの汚水処理に要した費用であり、汚水資本費・汚水維持管理費の両方を含めた汚水処理に係るコストを表した指標です。類似団体平均値を下回っています。今後も維持管理費の削減に努めることが必要です。
⑦施設利用率・・・施設・設備が1日に対応可能な処理能力に対する、1日平均処理水量の割合であり、施設の利用状況や適正規模を判断する指標です。類似団体平均値を常に下回っている状況です。人口減少に伴う処理水量の減少により、今後施設利用率は微減傾向で推移することが考えられます。
⑧水洗化率・・・現在処理区域内人口のうち、実際に水洗便所を設置して汚水処理している人口の割合を表した指標です。水洗化率は100％を維持しています。</t>
    <rPh sb="69" eb="71">
      <t>ヘイセイ</t>
    </rPh>
    <rPh sb="73" eb="74">
      <t>ネン</t>
    </rPh>
    <rPh sb="74" eb="76">
      <t>イコウ</t>
    </rPh>
    <rPh sb="77" eb="80">
      <t>タンネンド</t>
    </rPh>
    <rPh sb="81" eb="83">
      <t>シュウシ</t>
    </rPh>
    <rPh sb="84" eb="86">
      <t>クロジ</t>
    </rPh>
    <rPh sb="92" eb="93">
      <t>シメ</t>
    </rPh>
    <rPh sb="98" eb="100">
      <t>イジョウ</t>
    </rPh>
    <rPh sb="164" eb="166">
      <t>キギョウ</t>
    </rPh>
    <rPh sb="166" eb="167">
      <t>サイ</t>
    </rPh>
    <rPh sb="167" eb="169">
      <t>ザンダカ</t>
    </rPh>
    <rPh sb="170" eb="172">
      <t>イッパン</t>
    </rPh>
    <rPh sb="172" eb="174">
      <t>カイケイ</t>
    </rPh>
    <rPh sb="174" eb="177">
      <t>フタンブン</t>
    </rPh>
    <rPh sb="178" eb="180">
      <t>ドウガク</t>
    </rPh>
    <rPh sb="278" eb="280">
      <t>リョウキン</t>
    </rPh>
    <rPh sb="280" eb="282">
      <t>シュウニュウ</t>
    </rPh>
    <rPh sb="286" eb="288">
      <t>ケイヒ</t>
    </rPh>
    <rPh sb="293" eb="294">
      <t>マカナ</t>
    </rPh>
    <rPh sb="299" eb="301">
      <t>ジョウキョウ</t>
    </rPh>
    <rPh sb="379" eb="381">
      <t>ルイジ</t>
    </rPh>
    <rPh sb="381" eb="383">
      <t>ダンタイ</t>
    </rPh>
    <rPh sb="383" eb="386">
      <t>ヘイキンチ</t>
    </rPh>
    <rPh sb="387" eb="389">
      <t>シタマワ</t>
    </rPh>
    <rPh sb="395" eb="397">
      <t>コンゴ</t>
    </rPh>
    <rPh sb="476" eb="477">
      <t>セイ</t>
    </rPh>
    <rPh sb="489" eb="491">
      <t>ルイジ</t>
    </rPh>
    <rPh sb="491" eb="493">
      <t>ダンタイ</t>
    </rPh>
    <rPh sb="493" eb="496">
      <t>ヘイキンチ</t>
    </rPh>
    <rPh sb="497" eb="498">
      <t>ツネ</t>
    </rPh>
    <rPh sb="499" eb="501">
      <t>シタマワ</t>
    </rPh>
    <rPh sb="505" eb="507">
      <t>ジョウキョウ</t>
    </rPh>
    <rPh sb="510" eb="512">
      <t>ジンコウ</t>
    </rPh>
    <rPh sb="512" eb="514">
      <t>ゲンショウ</t>
    </rPh>
    <rPh sb="515" eb="516">
      <t>トモナ</t>
    </rPh>
    <rPh sb="517" eb="519">
      <t>ショリ</t>
    </rPh>
    <rPh sb="519" eb="520">
      <t>スイ</t>
    </rPh>
    <rPh sb="520" eb="521">
      <t>リョウ</t>
    </rPh>
    <rPh sb="522" eb="524">
      <t>ゲンショウ</t>
    </rPh>
    <rPh sb="528" eb="530">
      <t>コンゴ</t>
    </rPh>
    <rPh sb="530" eb="532">
      <t>シセツ</t>
    </rPh>
    <rPh sb="532" eb="535">
      <t>リヨウリツ</t>
    </rPh>
    <rPh sb="536" eb="538">
      <t>ビゲン</t>
    </rPh>
    <rPh sb="538" eb="540">
      <t>ケイコウ</t>
    </rPh>
    <rPh sb="541" eb="543">
      <t>スイイ</t>
    </rPh>
    <rPh sb="548" eb="549">
      <t>カンガ</t>
    </rPh>
    <rPh sb="612" eb="615">
      <t>スイセンカ</t>
    </rPh>
    <rPh sb="615" eb="616">
      <t>リツ</t>
    </rPh>
    <phoneticPr fontId="4"/>
  </si>
  <si>
    <t>　本事業は、平成16年度に着手し平成22年度末をもって完了しています。現在、早期に設置した浄化槽は設置後10年以上経過している状況です。合併処理浄化槽の耐用年数は30～40年程度であることから、今後は、将来的な修繕・設置換え等について検討していく必要があります。</t>
    <rPh sb="112" eb="113">
      <t>トウ</t>
    </rPh>
    <phoneticPr fontId="4"/>
  </si>
  <si>
    <t>　本事業は、人口減少等により料金収入は減少傾向で、料金収入のみでは維持管理費等の営業費用が賄えない状況にあります。今後も経営基盤強化と財政マネジメントの向上に取り組むための中長期的な経営の指針となる「経営戦略」に基づき、適正な維持管理を行うことにより維持管理費の抑制を図り、修繕・設置換えを見据えた長期的な経営の健全化を目指します。</t>
    <rPh sb="1" eb="2">
      <t>ホン</t>
    </rPh>
    <rPh sb="2" eb="4">
      <t>ジギョウ</t>
    </rPh>
    <rPh sb="6" eb="8">
      <t>ジンコウ</t>
    </rPh>
    <rPh sb="8" eb="10">
      <t>ゲンショウ</t>
    </rPh>
    <rPh sb="10" eb="11">
      <t>ナド</t>
    </rPh>
    <rPh sb="14" eb="16">
      <t>リョウキン</t>
    </rPh>
    <rPh sb="16" eb="18">
      <t>シュウニュウ</t>
    </rPh>
    <rPh sb="19" eb="21">
      <t>ゲンショウ</t>
    </rPh>
    <rPh sb="21" eb="23">
      <t>ケイコウ</t>
    </rPh>
    <rPh sb="25" eb="27">
      <t>リョウキン</t>
    </rPh>
    <rPh sb="27" eb="29">
      <t>シュウニュウ</t>
    </rPh>
    <rPh sb="33" eb="35">
      <t>イジ</t>
    </rPh>
    <rPh sb="35" eb="38">
      <t>カンリヒ</t>
    </rPh>
    <rPh sb="38" eb="39">
      <t>トウ</t>
    </rPh>
    <rPh sb="40" eb="42">
      <t>エイギョウ</t>
    </rPh>
    <rPh sb="42" eb="44">
      <t>ヒヨウ</t>
    </rPh>
    <rPh sb="45" eb="46">
      <t>マカナ</t>
    </rPh>
    <rPh sb="49" eb="51">
      <t>ジョウキョウ</t>
    </rPh>
    <rPh sb="57" eb="59">
      <t>コンゴ</t>
    </rPh>
    <rPh sb="60" eb="62">
      <t>ケイエイ</t>
    </rPh>
    <rPh sb="62" eb="64">
      <t>キバン</t>
    </rPh>
    <rPh sb="64" eb="66">
      <t>キョウカ</t>
    </rPh>
    <rPh sb="67" eb="69">
      <t>ザイセイ</t>
    </rPh>
    <rPh sb="76" eb="78">
      <t>コウジョウ</t>
    </rPh>
    <rPh sb="79" eb="80">
      <t>ト</t>
    </rPh>
    <rPh sb="81" eb="82">
      <t>ク</t>
    </rPh>
    <rPh sb="86" eb="90">
      <t>チュウチョウキテキ</t>
    </rPh>
    <rPh sb="91" eb="93">
      <t>ケイエイ</t>
    </rPh>
    <rPh sb="94" eb="96">
      <t>シシン</t>
    </rPh>
    <rPh sb="100" eb="102">
      <t>ケイエイ</t>
    </rPh>
    <rPh sb="102" eb="104">
      <t>センリャク</t>
    </rPh>
    <rPh sb="106" eb="107">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</si>
</sst>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3" fillId="0" borderId="6" xfId="0" applyFont="1" applyBorder="1" applyAlignment="1" applyProtection="1">
      <alignment horizontal="justify" vertical="top" wrapText="1"/>
      <protection locked="0"/>
    </xf>
    <xf numFmtId="0" fontId="13" fillId="0" borderId="0" xfId="0" applyFont="1" applyAlignment="1" applyProtection="1">
      <alignment horizontal="justify" vertical="top" wrapText="1"/>
      <protection locked="0"/>
    </xf>
    <xf numFmtId="0" fontId="13" fillId="0" borderId="7" xfId="0" applyFont="1" applyBorder="1" applyAlignment="1" applyProtection="1">
      <alignment horizontal="justify" vertical="top" wrapText="1"/>
      <protection locked="0"/>
    </xf>
    <xf numFmtId="0" fontId="13" fillId="0" borderId="8" xfId="0" applyFont="1" applyBorder="1" applyAlignment="1" applyProtection="1">
      <alignment horizontal="justify" vertical="top" wrapText="1"/>
      <protection locked="0"/>
    </xf>
    <xf numFmtId="0" fontId="13" fillId="0" borderId="1" xfId="0" applyFont="1" applyBorder="1" applyAlignment="1" applyProtection="1">
      <alignment horizontal="justify" vertical="top" wrapText="1"/>
      <protection locked="0"/>
    </xf>
    <xf numFmtId="0" fontId="13" fillId="0" borderId="9" xfId="0" applyFont="1" applyBorder="1" applyAlignment="1" applyProtection="1">
      <alignment horizontal="justify" vertical="top" wrapText="1"/>
      <protection locked="0"/>
    </xf>
    <xf numFmtId="0" fontId="5" fillId="0" borderId="6" xfId="0" applyFont="1" applyBorder="1" applyAlignment="1" applyProtection="1">
      <alignment horizontal="justify" vertical="top" wrapText="1"/>
      <protection locked="0"/>
    </xf>
    <xf numFmtId="0" fontId="5" fillId="0" borderId="0" xfId="0" applyFont="1" applyAlignment="1" applyProtection="1">
      <alignment horizontal="justify" vertical="top" wrapText="1"/>
      <protection locked="0"/>
    </xf>
    <xf numFmtId="0" fontId="5" fillId="0" borderId="7" xfId="0" applyFont="1" applyBorder="1" applyAlignment="1" applyProtection="1">
      <alignment horizontal="justify" vertical="top" wrapText="1"/>
      <protection locked="0"/>
    </xf>
    <xf numFmtId="0" fontId="5" fillId="0" borderId="8" xfId="0" applyFont="1" applyBorder="1" applyAlignment="1" applyProtection="1">
      <alignment horizontal="justify" vertical="top" wrapText="1"/>
      <protection locked="0"/>
    </xf>
    <xf numFmtId="0" fontId="5" fillId="0" borderId="1" xfId="0" applyFont="1" applyBorder="1" applyAlignment="1" applyProtection="1">
      <alignment horizontal="justify" vertical="top" wrapText="1"/>
      <protection locked="0"/>
    </xf>
    <xf numFmtId="0" fontId="5" fillId="0" borderId="9" xfId="0" applyFont="1" applyBorder="1" applyAlignment="1" applyProtection="1">
      <alignment horizontal="justify"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5A3-4AB4-8253-524DFB1F57F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5A3-4AB4-8253-524DFB1F57F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48.66</c:v>
                </c:pt>
                <c:pt idx="1">
                  <c:v>48.63</c:v>
                </c:pt>
                <c:pt idx="2">
                  <c:v>48.62</c:v>
                </c:pt>
                <c:pt idx="3">
                  <c:v>49.72</c:v>
                </c:pt>
                <c:pt idx="4">
                  <c:v>48.62</c:v>
                </c:pt>
              </c:numCache>
            </c:numRef>
          </c:val>
          <c:extLst>
            <c:ext xmlns:c16="http://schemas.microsoft.com/office/drawing/2014/chart" uri="{C3380CC4-5D6E-409C-BE32-E72D297353CC}">
              <c16:uniqueId val="{00000000-438D-4A5A-9449-070FCAEC697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57.22</c:v>
                </c:pt>
                <c:pt idx="1">
                  <c:v>54.93</c:v>
                </c:pt>
                <c:pt idx="2">
                  <c:v>59.64</c:v>
                </c:pt>
                <c:pt idx="3">
                  <c:v>58.19</c:v>
                </c:pt>
                <c:pt idx="4">
                  <c:v>56.52</c:v>
                </c:pt>
              </c:numCache>
            </c:numRef>
          </c:val>
          <c:smooth val="0"/>
          <c:extLst>
            <c:ext xmlns:c16="http://schemas.microsoft.com/office/drawing/2014/chart" uri="{C3380CC4-5D6E-409C-BE32-E72D297353CC}">
              <c16:uniqueId val="{00000001-438D-4A5A-9449-070FCAEC697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5A3-4293-848C-ACD2334BEC7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67.290000000000006</c:v>
                </c:pt>
                <c:pt idx="1">
                  <c:v>65.569999999999993</c:v>
                </c:pt>
                <c:pt idx="2">
                  <c:v>90.63</c:v>
                </c:pt>
                <c:pt idx="3">
                  <c:v>87.8</c:v>
                </c:pt>
                <c:pt idx="4">
                  <c:v>88.43</c:v>
                </c:pt>
              </c:numCache>
            </c:numRef>
          </c:val>
          <c:smooth val="0"/>
          <c:extLst>
            <c:ext xmlns:c16="http://schemas.microsoft.com/office/drawing/2014/chart" uri="{C3380CC4-5D6E-409C-BE32-E72D297353CC}">
              <c16:uniqueId val="{00000001-05A3-4293-848C-ACD2334BEC7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105.66</c:v>
                </c:pt>
                <c:pt idx="1">
                  <c:v>104.05</c:v>
                </c:pt>
                <c:pt idx="2">
                  <c:v>105.11</c:v>
                </c:pt>
                <c:pt idx="3">
                  <c:v>101.85</c:v>
                </c:pt>
                <c:pt idx="4">
                  <c:v>100.85</c:v>
                </c:pt>
              </c:numCache>
            </c:numRef>
          </c:val>
          <c:extLst>
            <c:ext xmlns:c16="http://schemas.microsoft.com/office/drawing/2014/chart" uri="{C3380CC4-5D6E-409C-BE32-E72D297353CC}">
              <c16:uniqueId val="{00000000-BE2E-4F3F-83F0-D1CDC945807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2E-4F3F-83F0-D1CDC945807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5CA-4E7A-99FC-0061139C6A1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CA-4E7A-99FC-0061139C6A1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EE9-4E44-B1D9-5A124B7FD44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E9-4E44-B1D9-5A124B7FD44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DB-4F61-ABAB-15755A985F2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DB-4F61-ABAB-15755A985F2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59-45C4-9FA8-B2AEA4F777D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59-45C4-9FA8-B2AEA4F777D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60C-444F-B326-DB794E68D07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407.42</c:v>
                </c:pt>
                <c:pt idx="1">
                  <c:v>386.46</c:v>
                </c:pt>
                <c:pt idx="2">
                  <c:v>270.57</c:v>
                </c:pt>
                <c:pt idx="3">
                  <c:v>294.27</c:v>
                </c:pt>
                <c:pt idx="4">
                  <c:v>294.08999999999997</c:v>
                </c:pt>
              </c:numCache>
            </c:numRef>
          </c:val>
          <c:smooth val="0"/>
          <c:extLst>
            <c:ext xmlns:c16="http://schemas.microsoft.com/office/drawing/2014/chart" uri="{C3380CC4-5D6E-409C-BE32-E72D297353CC}">
              <c16:uniqueId val="{00000001-C60C-444F-B326-DB794E68D07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81.599999999999994</c:v>
                </c:pt>
                <c:pt idx="1">
                  <c:v>84.64</c:v>
                </c:pt>
                <c:pt idx="2">
                  <c:v>84.33</c:v>
                </c:pt>
                <c:pt idx="3">
                  <c:v>83.88</c:v>
                </c:pt>
                <c:pt idx="4">
                  <c:v>85.88</c:v>
                </c:pt>
              </c:numCache>
            </c:numRef>
          </c:val>
          <c:extLst>
            <c:ext xmlns:c16="http://schemas.microsoft.com/office/drawing/2014/chart" uri="{C3380CC4-5D6E-409C-BE32-E72D297353CC}">
              <c16:uniqueId val="{00000000-A7CE-4A24-A3AF-88D9F331064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57.08</c:v>
                </c:pt>
                <c:pt idx="1">
                  <c:v>55.85</c:v>
                </c:pt>
                <c:pt idx="2">
                  <c:v>62.5</c:v>
                </c:pt>
                <c:pt idx="3">
                  <c:v>60.59</c:v>
                </c:pt>
                <c:pt idx="4">
                  <c:v>60</c:v>
                </c:pt>
              </c:numCache>
            </c:numRef>
          </c:val>
          <c:smooth val="0"/>
          <c:extLst>
            <c:ext xmlns:c16="http://schemas.microsoft.com/office/drawing/2014/chart" uri="{C3380CC4-5D6E-409C-BE32-E72D297353CC}">
              <c16:uniqueId val="{00000001-A7CE-4A24-A3AF-88D9F331064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213.84</c:v>
                </c:pt>
                <c:pt idx="1">
                  <c:v>206.11</c:v>
                </c:pt>
                <c:pt idx="2">
                  <c:v>209.37</c:v>
                </c:pt>
                <c:pt idx="3">
                  <c:v>211.36</c:v>
                </c:pt>
                <c:pt idx="4">
                  <c:v>208.53</c:v>
                </c:pt>
              </c:numCache>
            </c:numRef>
          </c:val>
          <c:extLst>
            <c:ext xmlns:c16="http://schemas.microsoft.com/office/drawing/2014/chart" uri="{C3380CC4-5D6E-409C-BE32-E72D297353CC}">
              <c16:uniqueId val="{00000000-ADFF-4606-83E6-E56C3E5AA68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286.86</c:v>
                </c:pt>
                <c:pt idx="1">
                  <c:v>287.91000000000003</c:v>
                </c:pt>
                <c:pt idx="2">
                  <c:v>269.33</c:v>
                </c:pt>
                <c:pt idx="3">
                  <c:v>280.23</c:v>
                </c:pt>
                <c:pt idx="4">
                  <c:v>282.70999999999998</c:v>
                </c:pt>
              </c:numCache>
            </c:numRef>
          </c:val>
          <c:smooth val="0"/>
          <c:extLst>
            <c:ext xmlns:c16="http://schemas.microsoft.com/office/drawing/2014/chart" uri="{C3380CC4-5D6E-409C-BE32-E72D297353CC}">
              <c16:uniqueId val="{00000001-ADFF-4606-83E6-E56C3E5AA68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大分県　臼杵市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特定地域生活排水処理</v>
      </c>
      <c r="Q8" s="35"/>
      <c r="R8" s="35"/>
      <c r="S8" s="35"/>
      <c r="T8" s="35"/>
      <c r="U8" s="35"/>
      <c r="V8" s="35"/>
      <c r="W8" s="35" t="str">
        <f>データ!L6</f>
        <v>K2</v>
      </c>
      <c r="X8" s="35"/>
      <c r="Y8" s="35"/>
      <c r="Z8" s="35"/>
      <c r="AA8" s="35"/>
      <c r="AB8" s="35"/>
      <c r="AC8" s="35"/>
      <c r="AD8" s="36" t="str">
        <f>データ!$M$6</f>
        <v>非設置</v>
      </c>
      <c r="AE8" s="36"/>
      <c r="AF8" s="36"/>
      <c r="AG8" s="36"/>
      <c r="AH8" s="36"/>
      <c r="AI8" s="36"/>
      <c r="AJ8" s="36"/>
      <c r="AK8" s="3"/>
      <c r="AL8" s="37">
        <f>データ!S6</f>
        <v>36830</v>
      </c>
      <c r="AM8" s="37"/>
      <c r="AN8" s="37"/>
      <c r="AO8" s="37"/>
      <c r="AP8" s="37"/>
      <c r="AQ8" s="37"/>
      <c r="AR8" s="37"/>
      <c r="AS8" s="37"/>
      <c r="AT8" s="38">
        <f>データ!T6</f>
        <v>291.2</v>
      </c>
      <c r="AU8" s="38"/>
      <c r="AV8" s="38"/>
      <c r="AW8" s="38"/>
      <c r="AX8" s="38"/>
      <c r="AY8" s="38"/>
      <c r="AZ8" s="38"/>
      <c r="BA8" s="38"/>
      <c r="BB8" s="38">
        <f>データ!U6</f>
        <v>126.48</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1.25</v>
      </c>
      <c r="Q10" s="38"/>
      <c r="R10" s="38"/>
      <c r="S10" s="38"/>
      <c r="T10" s="38"/>
      <c r="U10" s="38"/>
      <c r="V10" s="38"/>
      <c r="W10" s="38">
        <f>データ!Q6</f>
        <v>100</v>
      </c>
      <c r="X10" s="38"/>
      <c r="Y10" s="38"/>
      <c r="Z10" s="38"/>
      <c r="AA10" s="38"/>
      <c r="AB10" s="38"/>
      <c r="AC10" s="38"/>
      <c r="AD10" s="37">
        <f>データ!R6</f>
        <v>3410</v>
      </c>
      <c r="AE10" s="37"/>
      <c r="AF10" s="37"/>
      <c r="AG10" s="37"/>
      <c r="AH10" s="37"/>
      <c r="AI10" s="37"/>
      <c r="AJ10" s="37"/>
      <c r="AK10" s="2"/>
      <c r="AL10" s="37">
        <f>データ!V6</f>
        <v>457</v>
      </c>
      <c r="AM10" s="37"/>
      <c r="AN10" s="37"/>
      <c r="AO10" s="37"/>
      <c r="AP10" s="37"/>
      <c r="AQ10" s="37"/>
      <c r="AR10" s="37"/>
      <c r="AS10" s="37"/>
      <c r="AT10" s="38">
        <f>データ!W6</f>
        <v>137.76</v>
      </c>
      <c r="AU10" s="38"/>
      <c r="AV10" s="38"/>
      <c r="AW10" s="38"/>
      <c r="AX10" s="38"/>
      <c r="AY10" s="38"/>
      <c r="AZ10" s="38"/>
      <c r="BA10" s="38"/>
      <c r="BB10" s="38">
        <f>データ!X6</f>
        <v>3.32</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119</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120</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【310.14】</v>
      </c>
      <c r="I86" s="12" t="str">
        <f>データ!CA6</f>
        <v>【57.71】</v>
      </c>
      <c r="J86" s="12" t="str">
        <f>データ!CL6</f>
        <v>【286.17】</v>
      </c>
      <c r="K86" s="12" t="str">
        <f>データ!CW6</f>
        <v>【56.80】</v>
      </c>
      <c r="L86" s="12" t="str">
        <f>データ!DH6</f>
        <v>【83.38】</v>
      </c>
      <c r="M86" s="12" t="s">
        <v>44</v>
      </c>
      <c r="N86" s="12" t="s">
        <v>44</v>
      </c>
      <c r="O86" s="12" t="str">
        <f>データ!EO6</f>
        <v>【-】</v>
      </c>
    </row>
  </sheetData>
  <sheetProtection algorithmName="SHA-512" hashValue="2rgm3ND6fPL0gvuIfI2PhJDt31wblVmHVFk88m4+4f5hiXHlDmrd5TY+nv+NvXbNDmh3Ih7SBM4G0WZx4yKBEg==" saltValue="xHvCBvCigI0jOsNp+Q/k9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57</v>
      </c>
      <c r="B4" s="16"/>
      <c r="C4" s="16"/>
      <c r="D4" s="16"/>
      <c r="E4" s="16"/>
      <c r="F4" s="16"/>
      <c r="G4" s="16"/>
      <c r="H4" s="82"/>
      <c r="I4" s="83"/>
      <c r="J4" s="83"/>
      <c r="K4" s="83"/>
      <c r="L4" s="83"/>
      <c r="M4" s="83"/>
      <c r="N4" s="83"/>
      <c r="O4" s="83"/>
      <c r="P4" s="83"/>
      <c r="Q4" s="83"/>
      <c r="R4" s="83"/>
      <c r="S4" s="83"/>
      <c r="T4" s="83"/>
      <c r="U4" s="83"/>
      <c r="V4" s="83"/>
      <c r="W4" s="83"/>
      <c r="X4" s="84"/>
      <c r="Y4" s="78" t="s">
        <v>58</v>
      </c>
      <c r="Z4" s="78"/>
      <c r="AA4" s="78"/>
      <c r="AB4" s="78"/>
      <c r="AC4" s="78"/>
      <c r="AD4" s="78"/>
      <c r="AE4" s="78"/>
      <c r="AF4" s="78"/>
      <c r="AG4" s="78"/>
      <c r="AH4" s="78"/>
      <c r="AI4" s="78"/>
      <c r="AJ4" s="78" t="s">
        <v>59</v>
      </c>
      <c r="AK4" s="78"/>
      <c r="AL4" s="78"/>
      <c r="AM4" s="78"/>
      <c r="AN4" s="78"/>
      <c r="AO4" s="78"/>
      <c r="AP4" s="78"/>
      <c r="AQ4" s="78"/>
      <c r="AR4" s="78"/>
      <c r="AS4" s="78"/>
      <c r="AT4" s="78"/>
      <c r="AU4" s="78" t="s">
        <v>60</v>
      </c>
      <c r="AV4" s="78"/>
      <c r="AW4" s="78"/>
      <c r="AX4" s="78"/>
      <c r="AY4" s="78"/>
      <c r="AZ4" s="78"/>
      <c r="BA4" s="78"/>
      <c r="BB4" s="78"/>
      <c r="BC4" s="78"/>
      <c r="BD4" s="78"/>
      <c r="BE4" s="78"/>
      <c r="BF4" s="78" t="s">
        <v>61</v>
      </c>
      <c r="BG4" s="78"/>
      <c r="BH4" s="78"/>
      <c r="BI4" s="78"/>
      <c r="BJ4" s="78"/>
      <c r="BK4" s="78"/>
      <c r="BL4" s="78"/>
      <c r="BM4" s="78"/>
      <c r="BN4" s="78"/>
      <c r="BO4" s="78"/>
      <c r="BP4" s="78"/>
      <c r="BQ4" s="78" t="s">
        <v>62</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442062</v>
      </c>
      <c r="D6" s="19">
        <f t="shared" si="3"/>
        <v>47</v>
      </c>
      <c r="E6" s="19">
        <f t="shared" si="3"/>
        <v>18</v>
      </c>
      <c r="F6" s="19">
        <f t="shared" si="3"/>
        <v>0</v>
      </c>
      <c r="G6" s="19">
        <f t="shared" si="3"/>
        <v>0</v>
      </c>
      <c r="H6" s="19" t="str">
        <f t="shared" si="3"/>
        <v>大分県　臼杵市</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1.25</v>
      </c>
      <c r="Q6" s="20">
        <f t="shared" si="3"/>
        <v>100</v>
      </c>
      <c r="R6" s="20">
        <f t="shared" si="3"/>
        <v>3410</v>
      </c>
      <c r="S6" s="20">
        <f t="shared" si="3"/>
        <v>36830</v>
      </c>
      <c r="T6" s="20">
        <f t="shared" si="3"/>
        <v>291.2</v>
      </c>
      <c r="U6" s="20">
        <f t="shared" si="3"/>
        <v>126.48</v>
      </c>
      <c r="V6" s="20">
        <f t="shared" si="3"/>
        <v>457</v>
      </c>
      <c r="W6" s="20">
        <f t="shared" si="3"/>
        <v>137.76</v>
      </c>
      <c r="X6" s="20">
        <f t="shared" si="3"/>
        <v>3.32</v>
      </c>
      <c r="Y6" s="21">
        <f>IF(Y7="",NA(),Y7)</f>
        <v>105.66</v>
      </c>
      <c r="Z6" s="21">
        <f t="shared" ref="Z6:AH6" si="4">IF(Z7="",NA(),Z7)</f>
        <v>104.05</v>
      </c>
      <c r="AA6" s="21">
        <f t="shared" si="4"/>
        <v>105.11</v>
      </c>
      <c r="AB6" s="21">
        <f t="shared" si="4"/>
        <v>101.85</v>
      </c>
      <c r="AC6" s="21">
        <f t="shared" si="4"/>
        <v>100.85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407.42</v>
      </c>
      <c r="BL6" s="21">
        <f t="shared" si="7"/>
        <v>386.46</v>
      </c>
      <c r="BM6" s="21">
        <f t="shared" si="7"/>
        <v>270.57</v>
      </c>
      <c r="BN6" s="21">
        <f t="shared" si="7"/>
        <v>294.27</v>
      </c>
      <c r="BO6" s="21">
        <f t="shared" si="7"/>
        <v>294.08999999999997</v>
      </c>
      <c r="BP6" s="20" t="str">
        <f>IF(BP7="","",IF(BP7="-","【-】","【"&amp;SUBSTITUTE(TEXT(BP7,"#,##0.00"),"-","△")&amp;"】"))</f>
        <v>【310.14】</v>
      </c>
      <c r="BQ6" s="21">
        <f>IF(BQ7="",NA(),BQ7)</f>
        <v>81.599999999999994</v>
      </c>
      <c r="BR6" s="21">
        <f t="shared" ref="BR6:BZ6" si="8">IF(BR7="",NA(),BR7)</f>
        <v>84.64</v>
      </c>
      <c r="BS6" s="21">
        <f t="shared" si="8"/>
        <v>84.33</v>
      </c>
      <c r="BT6" s="21">
        <f t="shared" si="8"/>
        <v>83.88</v>
      </c>
      <c r="BU6" s="21">
        <f t="shared" si="8"/>
        <v>85.88</v>
      </c>
      <c r="BV6" s="21">
        <f t="shared" si="8"/>
        <v>57.08</v>
      </c>
      <c r="BW6" s="21">
        <f t="shared" si="8"/>
        <v>55.85</v>
      </c>
      <c r="BX6" s="21">
        <f t="shared" si="8"/>
        <v>62.5</v>
      </c>
      <c r="BY6" s="21">
        <f t="shared" si="8"/>
        <v>60.59</v>
      </c>
      <c r="BZ6" s="21">
        <f t="shared" si="8"/>
        <v>60</v>
      </c>
      <c r="CA6" s="20" t="str">
        <f>IF(CA7="","",IF(CA7="-","【-】","【"&amp;SUBSTITUTE(TEXT(CA7,"#,##0.00"),"-","△")&amp;"】"))</f>
        <v>【57.71】</v>
      </c>
      <c r="CB6" s="21">
        <f>IF(CB7="",NA(),CB7)</f>
        <v>213.84</v>
      </c>
      <c r="CC6" s="21">
        <f t="shared" ref="CC6:CK6" si="9">IF(CC7="",NA(),CC7)</f>
        <v>206.11</v>
      </c>
      <c r="CD6" s="21">
        <f t="shared" si="9"/>
        <v>209.37</v>
      </c>
      <c r="CE6" s="21">
        <f t="shared" si="9"/>
        <v>211.36</v>
      </c>
      <c r="CF6" s="21">
        <f t="shared" si="9"/>
        <v>208.53</v>
      </c>
      <c r="CG6" s="21">
        <f t="shared" si="9"/>
        <v>286.86</v>
      </c>
      <c r="CH6" s="21">
        <f t="shared" si="9"/>
        <v>287.91000000000003</v>
      </c>
      <c r="CI6" s="21">
        <f t="shared" si="9"/>
        <v>269.33</v>
      </c>
      <c r="CJ6" s="21">
        <f t="shared" si="9"/>
        <v>280.23</v>
      </c>
      <c r="CK6" s="21">
        <f t="shared" si="9"/>
        <v>282.70999999999998</v>
      </c>
      <c r="CL6" s="20" t="str">
        <f>IF(CL7="","",IF(CL7="-","【-】","【"&amp;SUBSTITUTE(TEXT(CL7,"#,##0.00"),"-","△")&amp;"】"))</f>
        <v>【286.17】</v>
      </c>
      <c r="CM6" s="21">
        <f>IF(CM7="",NA(),CM7)</f>
        <v>48.66</v>
      </c>
      <c r="CN6" s="21">
        <f t="shared" ref="CN6:CV6" si="10">IF(CN7="",NA(),CN7)</f>
        <v>48.63</v>
      </c>
      <c r="CO6" s="21">
        <f t="shared" si="10"/>
        <v>48.62</v>
      </c>
      <c r="CP6" s="21">
        <f t="shared" si="10"/>
        <v>49.72</v>
      </c>
      <c r="CQ6" s="21">
        <f t="shared" si="10"/>
        <v>48.62</v>
      </c>
      <c r="CR6" s="21">
        <f t="shared" si="10"/>
        <v>57.22</v>
      </c>
      <c r="CS6" s="21">
        <f t="shared" si="10"/>
        <v>54.93</v>
      </c>
      <c r="CT6" s="21">
        <f t="shared" si="10"/>
        <v>59.64</v>
      </c>
      <c r="CU6" s="21">
        <f t="shared" si="10"/>
        <v>58.19</v>
      </c>
      <c r="CV6" s="21">
        <f t="shared" si="10"/>
        <v>56.52</v>
      </c>
      <c r="CW6" s="20" t="str">
        <f>IF(CW7="","",IF(CW7="-","【-】","【"&amp;SUBSTITUTE(TEXT(CW7,"#,##0.00"),"-","△")&amp;"】"))</f>
        <v>【56.80】</v>
      </c>
      <c r="CX6" s="21">
        <f>IF(CX7="",NA(),CX7)</f>
        <v>100</v>
      </c>
      <c r="CY6" s="21">
        <f t="shared" ref="CY6:DG6" si="11">IF(CY7="",NA(),CY7)</f>
        <v>100</v>
      </c>
      <c r="CZ6" s="21">
        <f t="shared" si="11"/>
        <v>100</v>
      </c>
      <c r="DA6" s="21">
        <f t="shared" si="11"/>
        <v>100</v>
      </c>
      <c r="DB6" s="21">
        <f t="shared" si="11"/>
        <v>100</v>
      </c>
      <c r="DC6" s="21">
        <f t="shared" si="11"/>
        <v>67.290000000000006</v>
      </c>
      <c r="DD6" s="21">
        <f t="shared" si="11"/>
        <v>65.569999999999993</v>
      </c>
      <c r="DE6" s="21">
        <f t="shared" si="11"/>
        <v>90.63</v>
      </c>
      <c r="DF6" s="21">
        <f t="shared" si="11"/>
        <v>87.8</v>
      </c>
      <c r="DG6" s="21">
        <f t="shared" si="11"/>
        <v>88.43</v>
      </c>
      <c r="DH6" s="20" t="str">
        <f>IF(DH7="","",IF(DH7="-","【-】","【"&amp;SUBSTITUTE(TEXT(DH7,"#,##0.00"),"-","△")&amp;"】"))</f>
        <v>【83.38】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2021</v>
      </c>
      <c r="C7" s="23">
        <v>442062</v>
      </c>
      <c r="D7" s="23">
        <v>47</v>
      </c>
      <c r="E7" s="23">
        <v>18</v>
      </c>
      <c r="F7" s="23">
        <v>0</v>
      </c>
      <c r="G7" s="23">
        <v>0</v>
      </c>
      <c r="H7" s="23" t="s">
        <v>98</v>
      </c>
      <c r="I7" s="23" t="s">
        <v>99</v>
      </c>
      <c r="J7" s="23" t="s">
        <v>100</v>
      </c>
      <c r="K7" s="23" t="s">
        <v>101</v>
      </c>
      <c r="L7" s="23" t="s">
        <v>102</v>
      </c>
      <c r="M7" s="23" t="s">
        <v>103</v>
      </c>
      <c r="N7" s="24" t="s">
        <v>104</v>
      </c>
      <c r="O7" s="24" t="s">
        <v>105</v>
      </c>
      <c r="P7" s="24">
        <v>1.25</v>
      </c>
      <c r="Q7" s="24">
        <v>100</v>
      </c>
      <c r="R7" s="24">
        <v>3410</v>
      </c>
      <c r="S7" s="24">
        <v>36830</v>
      </c>
      <c r="T7" s="24">
        <v>291.2</v>
      </c>
      <c r="U7" s="24">
        <v>126.48</v>
      </c>
      <c r="V7" s="24">
        <v>457</v>
      </c>
      <c r="W7" s="24">
        <v>137.76</v>
      </c>
      <c r="X7" s="24">
        <v>3.32</v>
      </c>
      <c r="Y7" s="24">
        <v>105.66</v>
      </c>
      <c r="Z7" s="24">
        <v>104.05</v>
      </c>
      <c r="AA7" s="24">
        <v>105.11</v>
      </c>
      <c r="AB7" s="24">
        <v>101.85</v>
      </c>
      <c r="AC7" s="24">
        <v>100.85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407.42</v>
      </c>
      <c r="BL7" s="24">
        <v>386.46</v>
      </c>
      <c r="BM7" s="24">
        <v>270.57</v>
      </c>
      <c r="BN7" s="24">
        <v>294.27</v>
      </c>
      <c r="BO7" s="24">
        <v>294.08999999999997</v>
      </c>
      <c r="BP7" s="24">
        <v>310.14</v>
      </c>
      <c r="BQ7" s="24">
        <v>81.599999999999994</v>
      </c>
      <c r="BR7" s="24">
        <v>84.64</v>
      </c>
      <c r="BS7" s="24">
        <v>84.33</v>
      </c>
      <c r="BT7" s="24">
        <v>83.88</v>
      </c>
      <c r="BU7" s="24">
        <v>85.88</v>
      </c>
      <c r="BV7" s="24">
        <v>57.08</v>
      </c>
      <c r="BW7" s="24">
        <v>55.85</v>
      </c>
      <c r="BX7" s="24">
        <v>62.5</v>
      </c>
      <c r="BY7" s="24">
        <v>60.59</v>
      </c>
      <c r="BZ7" s="24">
        <v>60</v>
      </c>
      <c r="CA7" s="24">
        <v>57.71</v>
      </c>
      <c r="CB7" s="24">
        <v>213.84</v>
      </c>
      <c r="CC7" s="24">
        <v>206.11</v>
      </c>
      <c r="CD7" s="24">
        <v>209.37</v>
      </c>
      <c r="CE7" s="24">
        <v>211.36</v>
      </c>
      <c r="CF7" s="24">
        <v>208.53</v>
      </c>
      <c r="CG7" s="24">
        <v>286.86</v>
      </c>
      <c r="CH7" s="24">
        <v>287.91000000000003</v>
      </c>
      <c r="CI7" s="24">
        <v>269.33</v>
      </c>
      <c r="CJ7" s="24">
        <v>280.23</v>
      </c>
      <c r="CK7" s="24">
        <v>282.70999999999998</v>
      </c>
      <c r="CL7" s="24">
        <v>286.17</v>
      </c>
      <c r="CM7" s="24">
        <v>48.66</v>
      </c>
      <c r="CN7" s="24">
        <v>48.63</v>
      </c>
      <c r="CO7" s="24">
        <v>48.62</v>
      </c>
      <c r="CP7" s="24">
        <v>49.72</v>
      </c>
      <c r="CQ7" s="24">
        <v>48.62</v>
      </c>
      <c r="CR7" s="24">
        <v>57.22</v>
      </c>
      <c r="CS7" s="24">
        <v>54.93</v>
      </c>
      <c r="CT7" s="24">
        <v>59.64</v>
      </c>
      <c r="CU7" s="24">
        <v>58.19</v>
      </c>
      <c r="CV7" s="24">
        <v>56.52</v>
      </c>
      <c r="CW7" s="24">
        <v>56.8</v>
      </c>
      <c r="CX7" s="24">
        <v>100</v>
      </c>
      <c r="CY7" s="24">
        <v>100</v>
      </c>
      <c r="CZ7" s="24">
        <v>100</v>
      </c>
      <c r="DA7" s="24">
        <v>100</v>
      </c>
      <c r="DB7" s="24">
        <v>100</v>
      </c>
      <c r="DC7" s="24">
        <v>67.290000000000006</v>
      </c>
      <c r="DD7" s="24">
        <v>65.569999999999993</v>
      </c>
      <c r="DE7" s="24">
        <v>90.63</v>
      </c>
      <c r="DF7" s="24">
        <v>87.8</v>
      </c>
      <c r="DG7" s="24">
        <v>88.43</v>
      </c>
      <c r="DH7" s="24">
        <v>83.38</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116</v>
      </c>
      <c r="F13" t="s">
        <v>115</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2023-01-13T00:14:02Z</cp:lastPrinted>
  <dcterms:created xsi:type="dcterms:W3CDTF">2022-12-01T02:08:56Z</dcterms:created>
  <dcterms:modified xsi:type="dcterms:W3CDTF">2023-01-26T07:37:34Z</dcterms:modified>
  <cp:category/>
</cp:coreProperties>
</file>