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5佐伯市\"/>
    </mc:Choice>
  </mc:AlternateContent>
  <workbookProtection workbookAlgorithmName="SHA-512" workbookHashValue="7zO2RYNjwHn8zHMI85yrZrdRtVjao38KPxp/+UoMsIXLBq9KY8ZR2Ky7pXuLVmxT8g3WXQOjVtZ9h2GF1/yPuA==" workbookSaltValue="b8cxmw+N00NyniTbepMI1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<sst xmlns="http://schemas.openxmlformats.org/spreadsheetml/2006/main" count="247" uniqueCount="119">
  <si>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</si>
  <si>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</si>
  <si>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</si>
  <si>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</si>
  <si>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</si>
  <si>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</si>
  <si>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</si>
  <si>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</si>
  <si>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</si>
  <si>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</si>
  <si>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</si>
  <si>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</si>
  <si>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</si>
  <si>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</si>
  <si>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</si>
  <si>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</si>
  <si>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</si>
  <si>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</si>
  <si>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</si>
  <si>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</si>
  <si>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</si>
  <si>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</si>
  <si>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</si>
  <si>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</si>
  <si>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</si>
  <si>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</si>
  <si>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</si>
  <si>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</si>
  <si>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</si>
  <si>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</si>
  <si>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</si>
  <si>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</si>
  <si>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</si>
  <si>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</si>
  <si>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</si>
  <si>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</si>
  <si>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</si>
  <si>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</si>
  <si>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</si>
  <si>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</si>
  <si>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</si>
  <si>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</si>
  <si>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</si>
  <si>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</si>
  <si>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</si>
  <si>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</si>
  <si>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</si>
  <si>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</si>
  <si>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</si>
  <si>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</si>
  <si>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</si>
  <si>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</si>
  <si>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</si>
  <si>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</si>
  <si>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</si>
  <si>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</si>
  <si>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</si>
  <si>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</si>
  <si>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</si>
  <si>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</si>
  <si>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</si>
  <si>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</si>
  <si>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</si>
  <si>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</si>
  <si>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</si>
  <si>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</si>
  <si>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</si>
  <si>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</si>
  <si>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</si>
  <si>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</si>
  <si>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</si>
  <si>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</si>
  <si>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</si>
  <si>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</si>
  <si>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</si>
  <si>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</si>
  <si>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</si>
  <si>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</si>
  <si>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</si>
  <si>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</si>
  <si>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</si>
  <si>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</si>
  <si>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</si>
  <si>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</si>
  <si>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</si>
  <si>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</si>
  <si>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</si>
  <si>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</si>
  <si>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</si>
  <si>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</si>
  <si>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</si>
  <si>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</si>
  <si>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</si>
  <si>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</si>
  <si>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</si>
  <si>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</si>
  <si>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</si>
  <si>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</si>
  <si>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</si>
  <si>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</si>
  <si>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</si>
  <si>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</si>
  <si>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</si>
  <si>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</si>
  <si>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</si>
  <si>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</si>
  <si>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</si>
  <si>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</si>
  <si>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</si>
  <si>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</si>
  <si>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</si>
  <si>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</si>
  <si>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</si>
  <si>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</si>
  <si>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</si>
  <si>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</si>
  <si>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当該事業は、事業開始から20年に満たないものであるが、一部の浄化槽は事業開始前に設置され市に寄贈されたものであるため、設置後25年以上が経過し、修繕が必要なものが増加している。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</si>
  <si>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</si>
  <si>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⑥『汚水処理原価』…有収水量１㎥あたりの汚水処理に要した費用で、汚水処理に係るコストを示す指標。類似団体の平均を下回っている。
⑦『施設利用率』…施設の対応可能能力に対する処理水量の割合で、施設の利用状況を判断する指標。R3に浄化槽基数の見直しをしたため数値が下がっており、類似団体の平均を下回っている。
⑧『水洗化率』…処理区域内人口のうち、実際に水洗便所を設置して汚水処理している割合を示す指標。浄化槽設置世帯を対象としているため100％となっている。
</t>
    <rPh sb="252" eb="253">
      <t>ウエ</t>
    </rPh>
    <rPh sb="273" eb="274">
      <t>リョウ</t>
    </rPh>
    <rPh sb="316" eb="317">
      <t>シタ</t>
    </rPh>
    <rPh sb="373" eb="376">
      <t>ジョウカソウ</t>
    </rPh>
    <rPh sb="376" eb="378">
      <t>キスウ</t>
    </rPh>
    <rPh sb="379" eb="381">
      <t>ミナオ</t>
    </rPh>
    <rPh sb="387" eb="389">
      <t>スウチ</t>
    </rPh>
    <rPh sb="390" eb="391">
      <t>サ</t>
    </rPh>
    <rPh sb="405" eb="407">
      <t>シタマワ</t>
    </rPh>
    <rPh sb="460" eb="463">
      <t>ジョウカソウ</t>
    </rPh>
    <rPh sb="463" eb="465">
      <t>セッチ</t>
    </rPh>
    <rPh sb="465" eb="467">
      <t>セタイ</t>
    </rPh>
    <rPh sb="468" eb="470">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</si>
</sst>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49-4566-AC50-E4051D532F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649-4566-AC50-E4051D532F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144.5</c:v>
                </c:pt>
                <c:pt idx="1">
                  <c:v>140.9</c:v>
                </c:pt>
                <c:pt idx="2">
                  <c:v>134.88999999999999</c:v>
                </c:pt>
                <c:pt idx="3">
                  <c:v>133.33000000000001</c:v>
                </c:pt>
                <c:pt idx="4">
                  <c:v>46.67</c:v>
                </c:pt>
              </c:numCache>
            </c:numRef>
          </c:val>
          <c:extLst>
            <c:ext xmlns:c16="http://schemas.microsoft.com/office/drawing/2014/chart" uri="{C3380CC4-5D6E-409C-BE32-E72D297353CC}">
              <c16:uniqueId val="{00000000-90DE-4B13-BC0D-3FDC062594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90DE-4B13-BC0D-3FDC062594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C7-4DBA-8B11-56D28FA139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F1C7-4DBA-8B11-56D28FA139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99.7</c:v>
                </c:pt>
                <c:pt idx="1">
                  <c:v>99.68</c:v>
                </c:pt>
                <c:pt idx="2">
                  <c:v>99.75</c:v>
                </c:pt>
                <c:pt idx="3">
                  <c:v>99.84</c:v>
                </c:pt>
                <c:pt idx="4">
                  <c:v>99.92</c:v>
                </c:pt>
              </c:numCache>
            </c:numRef>
          </c:val>
          <c:extLst>
            <c:ext xmlns:c16="http://schemas.microsoft.com/office/drawing/2014/chart" uri="{C3380CC4-5D6E-409C-BE32-E72D297353CC}">
              <c16:uniqueId val="{00000000-8287-4A51-9829-C840689667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87-4A51-9829-C840689667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EA-4EE1-9740-35E6C1AEDD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EA-4EE1-9740-35E6C1AEDD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B0-4451-9811-B26189F4E8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0-4451-9811-B26189F4E8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9-4702-8CE6-26777A5058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9-4702-8CE6-26777A5058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43-4899-8769-E0E121C47D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43-4899-8769-E0E121C47D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18.010000000000002</c:v>
                </c:pt>
                <c:pt idx="1">
                  <c:v>20.48</c:v>
                </c:pt>
                <c:pt idx="2">
                  <c:v>13.48</c:v>
                </c:pt>
                <c:pt idx="3">
                  <c:v>9.15</c:v>
                </c:pt>
                <c:pt idx="4">
                  <c:v>6.85</c:v>
                </c:pt>
              </c:numCache>
            </c:numRef>
          </c:val>
          <c:extLst>
            <c:ext xmlns:c16="http://schemas.microsoft.com/office/drawing/2014/chart" uri="{C3380CC4-5D6E-409C-BE32-E72D297353CC}">
              <c16:uniqueId val="{00000000-AAA6-44D3-9EB2-4D7058DB14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AAA6-44D3-9EB2-4D7058DB14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85.5</c:v>
                </c:pt>
                <c:pt idx="1">
                  <c:v>79.709999999999994</c:v>
                </c:pt>
                <c:pt idx="2">
                  <c:v>79.31</c:v>
                </c:pt>
                <c:pt idx="3">
                  <c:v>79.010000000000005</c:v>
                </c:pt>
                <c:pt idx="4">
                  <c:v>80.8</c:v>
                </c:pt>
              </c:numCache>
            </c:numRef>
          </c:val>
          <c:extLst>
            <c:ext xmlns:c16="http://schemas.microsoft.com/office/drawing/2014/chart" uri="{C3380CC4-5D6E-409C-BE32-E72D297353CC}">
              <c16:uniqueId val="{00000000-1F9F-4EF2-AA16-C45CC78614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1F9F-4EF2-AA16-C45CC78614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186.64</c:v>
                </c:pt>
                <c:pt idx="1">
                  <c:v>206.77</c:v>
                </c:pt>
                <c:pt idx="2">
                  <c:v>215.01</c:v>
                </c:pt>
                <c:pt idx="3">
                  <c:v>214.39</c:v>
                </c:pt>
                <c:pt idx="4">
                  <c:v>221.76</c:v>
                </c:pt>
              </c:numCache>
            </c:numRef>
          </c:val>
          <c:extLst>
            <c:ext xmlns:c16="http://schemas.microsoft.com/office/drawing/2014/chart" uri="{C3380CC4-5D6E-409C-BE32-E72D297353CC}">
              <c16:uniqueId val="{00000000-B5CD-46D0-A318-D8BD896DDB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B5CD-46D0-A318-D8BD896DDB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68364</v>
      </c>
      <c r="AM8" s="37"/>
      <c r="AN8" s="37"/>
      <c r="AO8" s="37"/>
      <c r="AP8" s="37"/>
      <c r="AQ8" s="37"/>
      <c r="AR8" s="37"/>
      <c r="AS8" s="37"/>
      <c r="AT8" s="38">
        <f>データ!T6</f>
        <v>903.14</v>
      </c>
      <c r="AU8" s="38"/>
      <c r="AV8" s="38"/>
      <c r="AW8" s="38"/>
      <c r="AX8" s="38"/>
      <c r="AY8" s="38"/>
      <c r="AZ8" s="38"/>
      <c r="BA8" s="38"/>
      <c r="BB8" s="38">
        <f>データ!U6</f>
        <v>75.7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3.1</v>
      </c>
      <c r="Q10" s="38"/>
      <c r="R10" s="38"/>
      <c r="S10" s="38"/>
      <c r="T10" s="38"/>
      <c r="U10" s="38"/>
      <c r="V10" s="38"/>
      <c r="W10" s="38">
        <f>データ!Q6</f>
        <v>100</v>
      </c>
      <c r="X10" s="38"/>
      <c r="Y10" s="38"/>
      <c r="Z10" s="38"/>
      <c r="AA10" s="38"/>
      <c r="AB10" s="38"/>
      <c r="AC10" s="38"/>
      <c r="AD10" s="37">
        <f>データ!R6</f>
        <v>3300</v>
      </c>
      <c r="AE10" s="37"/>
      <c r="AF10" s="37"/>
      <c r="AG10" s="37"/>
      <c r="AH10" s="37"/>
      <c r="AI10" s="37"/>
      <c r="AJ10" s="37"/>
      <c r="AK10" s="2"/>
      <c r="AL10" s="37">
        <f>データ!V6</f>
        <v>2102</v>
      </c>
      <c r="AM10" s="37"/>
      <c r="AN10" s="37"/>
      <c r="AO10" s="37"/>
      <c r="AP10" s="37"/>
      <c r="AQ10" s="37"/>
      <c r="AR10" s="37"/>
      <c r="AS10" s="37"/>
      <c r="AT10" s="38">
        <f>データ!W6</f>
        <v>118.22</v>
      </c>
      <c r="AU10" s="38"/>
      <c r="AV10" s="38"/>
      <c r="AW10" s="38"/>
      <c r="AX10" s="38"/>
      <c r="AY10" s="38"/>
      <c r="AZ10" s="38"/>
      <c r="BA10" s="38"/>
      <c r="BB10" s="38">
        <f>データ!X6</f>
        <v>17.78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IPDeJVmnFy89/a7sghvAA/mYXbLzYR9hESdXth73uptnnSBgTu7HIzurbao63hXld/h2jGevuIamRvYFY3FSUg==" saltValue="8XqEpGeFmmok4PVJkGZ19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442054</v>
      </c>
      <c r="D6" s="19">
        <f t="shared" si="3"/>
        <v>47</v>
      </c>
      <c r="E6" s="19">
        <f t="shared" si="3"/>
        <v>18</v>
      </c>
      <c r="F6" s="19">
        <f t="shared" si="3"/>
        <v>0</v>
      </c>
      <c r="G6" s="19">
        <f t="shared" si="3"/>
        <v>0</v>
      </c>
      <c r="H6" s="19" t="str">
        <f t="shared" si="3"/>
        <v>大分県　佐伯市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3.1</v>
      </c>
      <c r="Q6" s="20">
        <f t="shared" si="3"/>
        <v>100</v>
      </c>
      <c r="R6" s="20">
        <f t="shared" si="3"/>
        <v>3300</v>
      </c>
      <c r="S6" s="20">
        <f t="shared" si="3"/>
        <v>68364</v>
      </c>
      <c r="T6" s="20">
        <f t="shared" si="3"/>
        <v>903.14</v>
      </c>
      <c r="U6" s="20">
        <f t="shared" si="3"/>
        <v>75.7</v>
      </c>
      <c r="V6" s="20">
        <f t="shared" si="3"/>
        <v>2102</v>
      </c>
      <c r="W6" s="20">
        <f t="shared" si="3"/>
        <v>118.22</v>
      </c>
      <c r="X6" s="20">
        <f t="shared" si="3"/>
        <v>17.78</v>
      </c>
      <c r="Y6" s="21">
        <f>IF(Y7="",NA(),Y7)</f>
        <v>99.7</v>
      </c>
      <c r="Z6" s="21">
        <f t="shared" ref="Z6:AH6" si="4">IF(Z7="",NA(),Z7)</f>
        <v>99.68</v>
      </c>
      <c r="AA6" s="21">
        <f t="shared" si="4"/>
        <v>99.75</v>
      </c>
      <c r="AB6" s="21">
        <f t="shared" si="4"/>
        <v>99.84</v>
      </c>
      <c r="AC6" s="21">
        <f t="shared" si="4"/>
        <v>99.92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18.010000000000002</v>
      </c>
      <c r="BG6" s="21">
        <f t="shared" ref="BG6:BO6" si="7">IF(BG7="",NA(),BG7)</f>
        <v>20.48</v>
      </c>
      <c r="BH6" s="21">
        <f t="shared" si="7"/>
        <v>13.48</v>
      </c>
      <c r="BI6" s="21">
        <f t="shared" si="7"/>
        <v>9.15</v>
      </c>
      <c r="BJ6" s="21">
        <f t="shared" si="7"/>
        <v>6.85</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85.5</v>
      </c>
      <c r="BR6" s="21">
        <f t="shared" ref="BR6:BZ6" si="8">IF(BR7="",NA(),BR7)</f>
        <v>79.709999999999994</v>
      </c>
      <c r="BS6" s="21">
        <f t="shared" si="8"/>
        <v>79.31</v>
      </c>
      <c r="BT6" s="21">
        <f t="shared" si="8"/>
        <v>79.010000000000005</v>
      </c>
      <c r="BU6" s="21">
        <f t="shared" si="8"/>
        <v>80.8</v>
      </c>
      <c r="BV6" s="21">
        <f t="shared" si="8"/>
        <v>64.78</v>
      </c>
      <c r="BW6" s="21">
        <f t="shared" si="8"/>
        <v>63.06</v>
      </c>
      <c r="BX6" s="21">
        <f t="shared" si="8"/>
        <v>62.5</v>
      </c>
      <c r="BY6" s="21">
        <f t="shared" si="8"/>
        <v>60.59</v>
      </c>
      <c r="BZ6" s="21">
        <f t="shared" si="8"/>
        <v>60</v>
      </c>
      <c r="CA6" s="20" t="str">
        <f>IF(CA7="","",IF(CA7="-","【-】","【"&amp;SUBSTITUTE(TEXT(CA7,"#,##0.00"),"-","△")&amp;"】"))</f>
        <v>【57.71】</v>
      </c>
      <c r="CB6" s="21">
        <f>IF(CB7="",NA(),CB7)</f>
        <v>186.64</v>
      </c>
      <c r="CC6" s="21">
        <f t="shared" ref="CC6:CK6" si="9">IF(CC7="",NA(),CC7)</f>
        <v>206.77</v>
      </c>
      <c r="CD6" s="21">
        <f t="shared" si="9"/>
        <v>215.01</v>
      </c>
      <c r="CE6" s="21">
        <f t="shared" si="9"/>
        <v>214.39</v>
      </c>
      <c r="CF6" s="21">
        <f t="shared" si="9"/>
        <v>221.76</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144.5</v>
      </c>
      <c r="CN6" s="21">
        <f t="shared" ref="CN6:CV6" si="10">IF(CN7="",NA(),CN7)</f>
        <v>140.9</v>
      </c>
      <c r="CO6" s="21">
        <f t="shared" si="10"/>
        <v>134.88999999999999</v>
      </c>
      <c r="CP6" s="21">
        <f t="shared" si="10"/>
        <v>133.33000000000001</v>
      </c>
      <c r="CQ6" s="21">
        <f t="shared" si="10"/>
        <v>46.67</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442054</v>
      </c>
      <c r="D7" s="23">
        <v>47</v>
      </c>
      <c r="E7" s="23">
        <v>18</v>
      </c>
      <c r="F7" s="23">
        <v>0</v>
      </c>
      <c r="G7" s="23">
        <v>0</v>
      </c>
      <c r="H7" s="23" t="s">
        <v>98</v>
      </c>
      <c r="I7" s="23" t="s">
        <v>99</v>
      </c>
      <c r="J7" s="23" t="s">
        <v>100</v>
      </c>
      <c r="K7" s="23" t="s">
        <v>101</v>
      </c>
      <c r="L7" s="23" t="s">
        <v>102</v>
      </c>
      <c r="M7" s="23" t="s">
        <v>103</v>
      </c>
      <c r="N7" s="24" t="s">
        <v>104</v>
      </c>
      <c r="O7" s="24" t="s">
        <v>105</v>
      </c>
      <c r="P7" s="24">
        <v>3.1</v>
      </c>
      <c r="Q7" s="24">
        <v>100</v>
      </c>
      <c r="R7" s="24">
        <v>3300</v>
      </c>
      <c r="S7" s="24">
        <v>68364</v>
      </c>
      <c r="T7" s="24">
        <v>903.14</v>
      </c>
      <c r="U7" s="24">
        <v>75.7</v>
      </c>
      <c r="V7" s="24">
        <v>2102</v>
      </c>
      <c r="W7" s="24">
        <v>118.22</v>
      </c>
      <c r="X7" s="24">
        <v>17.78</v>
      </c>
      <c r="Y7" s="24">
        <v>99.7</v>
      </c>
      <c r="Z7" s="24">
        <v>99.68</v>
      </c>
      <c r="AA7" s="24">
        <v>99.75</v>
      </c>
      <c r="AB7" s="24">
        <v>99.84</v>
      </c>
      <c r="AC7" s="24">
        <v>99.92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18.010000000000002</v>
      </c>
      <c r="BG7" s="24">
        <v>20.48</v>
      </c>
      <c r="BH7" s="24">
        <v>13.48</v>
      </c>
      <c r="BI7" s="24">
        <v>9.15</v>
      </c>
      <c r="BJ7" s="24">
        <v>6.85</v>
      </c>
      <c r="BK7" s="24">
        <v>244.85</v>
      </c>
      <c r="BL7" s="24">
        <v>296.89</v>
      </c>
      <c r="BM7" s="24">
        <v>270.57</v>
      </c>
      <c r="BN7" s="24">
        <v>294.27</v>
      </c>
      <c r="BO7" s="24">
        <v>294.08999999999997</v>
      </c>
      <c r="BP7" s="24">
        <v>310.14</v>
      </c>
      <c r="BQ7" s="24">
        <v>85.5</v>
      </c>
      <c r="BR7" s="24">
        <v>79.709999999999994</v>
      </c>
      <c r="BS7" s="24">
        <v>79.31</v>
      </c>
      <c r="BT7" s="24">
        <v>79.010000000000005</v>
      </c>
      <c r="BU7" s="24">
        <v>80.8</v>
      </c>
      <c r="BV7" s="24">
        <v>64.78</v>
      </c>
      <c r="BW7" s="24">
        <v>63.06</v>
      </c>
      <c r="BX7" s="24">
        <v>62.5</v>
      </c>
      <c r="BY7" s="24">
        <v>60.59</v>
      </c>
      <c r="BZ7" s="24">
        <v>60</v>
      </c>
      <c r="CA7" s="24">
        <v>57.71</v>
      </c>
      <c r="CB7" s="24">
        <v>186.64</v>
      </c>
      <c r="CC7" s="24">
        <v>206.77</v>
      </c>
      <c r="CD7" s="24">
        <v>215.01</v>
      </c>
      <c r="CE7" s="24">
        <v>214.39</v>
      </c>
      <c r="CF7" s="24">
        <v>221.76</v>
      </c>
      <c r="CG7" s="24">
        <v>250.21</v>
      </c>
      <c r="CH7" s="24">
        <v>264.77</v>
      </c>
      <c r="CI7" s="24">
        <v>269.33</v>
      </c>
      <c r="CJ7" s="24">
        <v>280.23</v>
      </c>
      <c r="CK7" s="24">
        <v>282.70999999999998</v>
      </c>
      <c r="CL7" s="24">
        <v>286.17</v>
      </c>
      <c r="CM7" s="24">
        <v>144.5</v>
      </c>
      <c r="CN7" s="24">
        <v>140.9</v>
      </c>
      <c r="CO7" s="24">
        <v>134.88999999999999</v>
      </c>
      <c r="CP7" s="24">
        <v>133.33000000000001</v>
      </c>
      <c r="CQ7" s="24">
        <v>46.67</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2022-12-01T02:08:55Z</dcterms:created>
  <dcterms:modified xsi:type="dcterms:W3CDTF">2023-01-26T07:32:59Z</dcterms:modified>
  <cp:category/>
</cp:coreProperties>
</file>