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4年度\決算統計\02公営企業会計\14_経営比較分析表\02経営比較分析表の分析等について\06HP掲載用\05経営比較分析表\05佐伯市\"/>
    </mc:Choice>
  </mc:AlternateContent>
  <workbookProtection workbookAlgorithmName="SHA-512" workbookHashValue="nQsDt+naiYrygpIMDrLXgsWkfJsTyGP0JaCOvAlFMMnvyAuhRbTW4JDU7rUQu9Z3knRVnSR6T9wJzozO9+qeUw==" workbookSaltValue="Z6yLNlj5pnL4yraHeQ7hh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P10" i="4"/>
  <c r="I10" i="4"/>
  <c r="B10" i="4"/>
  <c r="AT8" i="4"/>
  <c r="AL8" i="4"/>
  <c r="W8" i="4"/>
  <c r="P8" i="4"/>
  <c r="I8" i="4"/>
  <c r="B6" i="4"/>
</calcChain>
</file>

<file path=xl/sharedStrings.xml><?xml version="1.0" encoding="utf-8"?>
<sst xmlns="http://schemas.openxmlformats.org/spreadsheetml/2006/main" count="297" uniqueCount="119">
  <si>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</si>
  <si>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</si>
  <si>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</si>
  <si>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</si>
  <si>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</si>
  <si>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</si>
  <si>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</si>
  <si>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</si>
  <si>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</si>
  <si>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</si>
  <si>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</si>
  <si>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</si>
  <si>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</si>
  <si>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</si>
  <si>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</si>
  <si>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</si>
  <si>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</si>
  <si>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</si>
  <si>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</si>
  <si>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</si>
  <si>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</si>
  <si>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</si>
  <si>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</si>
  <si>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</si>
  <si>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</si>
  <si>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</si>
  <si>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</si>
  <si>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</si>
  <si>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</si>
  <si>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</si>
  <si>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</si>
  <si>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</si>
  <si>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</si>
  <si>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</si>
  <si>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</si>
  <si>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</si>
  <si>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</si>
  <si>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</si>
  <si>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</si>
  <si>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</si>
  <si>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</si>
  <si>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</si>
  <si>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</si>
  <si>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</si>
  <si>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</si>
  <si>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</si>
  <si>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</si>
  <si>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</si>
  <si>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</si>
  <si>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</si>
  <si>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</si>
  <si>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</si>
  <si>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</si>
  <si>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</si>
  <si>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</si>
  <si>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</si>
  <si>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</si>
  <si>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</si>
  <si>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</si>
  <si>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</si>
  <si>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</si>
  <si>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</si>
  <si>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</si>
  <si>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</si>
  <si>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</si>
  <si>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</si>
  <si>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</si>
  <si>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</si>
  <si>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</si>
  <si>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</si>
  <si>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</si>
  <si>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</si>
  <si>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</si>
  <si>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</si>
  <si>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</si>
  <si>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</si>
  <si>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</si>
  <si>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</si>
  <si>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</si>
  <si>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</si>
  <si>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</si>
  <si>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</si>
  <si>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</si>
  <si>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</si>
  <si>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</si>
  <si>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</si>
  <si>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</si>
  <si>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</si>
  <si>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</si>
  <si>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</si>
  <si>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</si>
  <si>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</si>
  <si>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</si>
  <si>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</si>
  <si>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</si>
  <si>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</si>
  <si>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佐伯市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</si>
  <si>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</si>
  <si>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</si>
  <si>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</si>
  <si>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</si>
  <si>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</si>
  <si>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</si>
  <si>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</si>
  <si>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</si>
  <si>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</si>
  <si>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</si>
  <si>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</si>
  <si>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</si>
  <si>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</si>
  <si>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</si>
  <si>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</si>
  <si>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</si>
  <si>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</si>
  <si>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</si>
  <si>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</si>
  <si>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①『有形固定資産減価償却率』…有形固定資産のうち償却対象資産の減価償却がどの程度進んでいるかを示す指標。類似団体平均を下回っており、概ね良好である。
②『老朽管朽化率』…法定耐用年数を超えた管渠延長の割合を示す指標。法定耐用年数を超えた管渠を保有していないことから、現時点においては適正な値となっている。
③『管渠改善率』…当該年度に更新した管渠延長の割合を示す指標。比較的新しいため、現時点では管渠の改善が必要な事案はほとんど発生していない。</t>
    <rPh sb="59" eb="60">
      <t>シタ</t>
    </rPh>
    <phoneticPr fontId="4"/>
  </si>
  <si>
    <t>　特定環境保全公共下水道事業については、今後、処理施設の老朽化等により維持管理・更新費用が増加する一方で、人口減少により使用料収入等が減少するという厳しい財政状況が予測される。
　ストックマネジメント計画等に基づいて計画的に施設の更新を行うことにより、維持管理費の抑制を図るとともに、未接続世帯への接続促進等を行うことにより、経営の安定化に努める。</t>
  </si>
  <si>
    <r>
      <t>①『経常収支比率』…経常費用が経常収益でどの程度賄えているかを示す指標。概ね良好である。
②『累積欠損金比率』…営業収益に対する累積欠損金の状況を示す指標。累積欠損金が生じてないため、適正な値となっている。
③『流動比率』…流動負債に対する流動資産の割合で短期債務に対する支払能力を示す指標。類似団体平均を下回っているが、償還の原資を使用料収入等により得ることが予定されているため概ね良好である。
④『企業債残高対事業規模比率』…料金収入に対する企業債残高の割合であり、企業債残高の規模を示す指標。類似団体平均を下回っており、概ね適正な値である。
⑤『経費回収率』…使用料で回収すべき経費を、どの程度使用料で賄えているかを示す指標。類似団体平均を下回っており、汚水処理費の削減が必要である。
⑥『汚水処理原価』…有収水量1㎥当たりの汚水処理に要した費用で、汚水処理に係るコストを示す指標。供用開始後間もない施設の接続率が低いため高い数値を示している。
⑦『施設利用率』…施設の対応可能能力に対する処理水量の割合で、施設の利用状況を判断する指標。</t>
    </r>
    <r>
      <rPr>
        <sz val="10"/>
        <rFont val="ＭＳ ゴシック"/>
        <family val="3"/>
        <charset val="128"/>
      </rPr>
      <t>類似団体平均と同水準となっており、概ね適正な値である。</t>
    </r>
    <r>
      <rPr>
        <sz val="10"/>
        <color theme="1"/>
        <rFont val="ＭＳ ゴシック"/>
        <family val="3"/>
        <charset val="128"/>
      </rPr>
      <t xml:space="preserve">
⑧『水洗化率』…処理区域内人口のうち、実際に水洗便所を設置して汚水処理している割合を示す指標。類似団体平均を下回っており、今後も健全な財政運営に向け、未接続世帯への普及促進活動を積極的に行う必要がある。</t>
    </r>
    <rPh sb="92" eb="94">
      <t>テキセイ</t>
    </rPh>
    <rPh sb="153" eb="155">
      <t>シタマワ</t>
    </rPh>
    <rPh sb="161" eb="163">
      <t>ショウカン</t>
    </rPh>
    <rPh sb="164" eb="166">
      <t>ゲンシ</t>
    </rPh>
    <rPh sb="167" eb="170">
      <t>シヨウリョウ</t>
    </rPh>
    <rPh sb="170" eb="172">
      <t>シュウニュウ</t>
    </rPh>
    <rPh sb="172" eb="173">
      <t>トウ</t>
    </rPh>
    <rPh sb="176" eb="177">
      <t>エ</t>
    </rPh>
    <rPh sb="181" eb="183">
      <t>ヨテイ</t>
    </rPh>
    <rPh sb="323" eb="324">
      <t>シタ</t>
    </rPh>
    <rPh sb="330" eb="334">
      <t>オスイショリ</t>
    </rPh>
    <rPh sb="334" eb="335">
      <t>ヒ</t>
    </rPh>
    <rPh sb="336" eb="338">
      <t>サクゲン</t>
    </rPh>
    <rPh sb="339" eb="341">
      <t>ヒツヨウ</t>
    </rPh>
    <rPh sb="394" eb="396">
      <t>キョウヨウ</t>
    </rPh>
    <rPh sb="396" eb="398">
      <t>カイシ</t>
    </rPh>
    <rPh sb="398" eb="399">
      <t>ゴ</t>
    </rPh>
    <rPh sb="399" eb="400">
      <t>マ</t>
    </rPh>
    <rPh sb="403" eb="405">
      <t>シセツ</t>
    </rPh>
    <rPh sb="406" eb="408">
      <t>セツゾク</t>
    </rPh>
    <rPh sb="408" eb="409">
      <t>リツ</t>
    </rPh>
    <rPh sb="410" eb="411">
      <t>ヒク</t>
    </rPh>
    <rPh sb="414" eb="415">
      <t>タカ</t>
    </rPh>
    <rPh sb="416" eb="418">
      <t>スウチ</t>
    </rPh>
    <rPh sb="419" eb="420">
      <t>シメ</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</si>
</sst>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7CC-43BE-9C8E-CE94812BEFF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0.39</c:v>
                </c:pt>
                <c:pt idx="4">
                  <c:v>0.1</c:v>
                </c:pt>
              </c:numCache>
            </c:numRef>
          </c:val>
          <c:smooth val="0"/>
          <c:extLst>
            <c:ext xmlns:c16="http://schemas.microsoft.com/office/drawing/2014/chart" uri="{C3380CC4-5D6E-409C-BE32-E72D297353CC}">
              <c16:uniqueId val="{00000001-57CC-43BE-9C8E-CE94812BEFF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31.42</c:v>
                </c:pt>
                <c:pt idx="4">
                  <c:v>41.21</c:v>
                </c:pt>
              </c:numCache>
            </c:numRef>
          </c:val>
          <c:extLst>
            <c:ext xmlns:c16="http://schemas.microsoft.com/office/drawing/2014/chart" uri="{C3380CC4-5D6E-409C-BE32-E72D297353CC}">
              <c16:uniqueId val="{00000000-A6F7-477F-828A-420749F4C10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c:v>
                </c:pt>
                <c:pt idx="4">
                  <c:v>42.28</c:v>
                </c:pt>
              </c:numCache>
            </c:numRef>
          </c:val>
          <c:smooth val="0"/>
          <c:extLst>
            <c:ext xmlns:c16="http://schemas.microsoft.com/office/drawing/2014/chart" uri="{C3380CC4-5D6E-409C-BE32-E72D297353CC}">
              <c16:uniqueId val="{00000001-A6F7-477F-828A-420749F4C10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73.209999999999994</c:v>
                </c:pt>
                <c:pt idx="4">
                  <c:v>73.31</c:v>
                </c:pt>
              </c:numCache>
            </c:numRef>
          </c:val>
          <c:extLst>
            <c:ext xmlns:c16="http://schemas.microsoft.com/office/drawing/2014/chart" uri="{C3380CC4-5D6E-409C-BE32-E72D297353CC}">
              <c16:uniqueId val="{00000000-2EBB-4427-BF87-1A336B20295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84.19</c:v>
                </c:pt>
                <c:pt idx="4">
                  <c:v>84.34</c:v>
                </c:pt>
              </c:numCache>
            </c:numRef>
          </c:val>
          <c:smooth val="0"/>
          <c:extLst>
            <c:ext xmlns:c16="http://schemas.microsoft.com/office/drawing/2014/chart" uri="{C3380CC4-5D6E-409C-BE32-E72D297353CC}">
              <c16:uniqueId val="{00000001-2EBB-4427-BF87-1A336B20295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102.58</c:v>
                </c:pt>
                <c:pt idx="4">
                  <c:v>100</c:v>
                </c:pt>
              </c:numCache>
            </c:numRef>
          </c:val>
          <c:extLst>
            <c:ext xmlns:c16="http://schemas.microsoft.com/office/drawing/2014/chart" uri="{C3380CC4-5D6E-409C-BE32-E72D297353CC}">
              <c16:uniqueId val="{00000000-64F7-4085-968D-0FC8F8F7254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105.78</c:v>
                </c:pt>
                <c:pt idx="4">
                  <c:v>106.09</c:v>
                </c:pt>
              </c:numCache>
            </c:numRef>
          </c:val>
          <c:smooth val="0"/>
          <c:extLst>
            <c:ext xmlns:c16="http://schemas.microsoft.com/office/drawing/2014/chart" uri="{C3380CC4-5D6E-409C-BE32-E72D297353CC}">
              <c16:uniqueId val="{00000001-64F7-4085-968D-0FC8F8F7254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3.08</c:v>
                </c:pt>
                <c:pt idx="4">
                  <c:v>6</c:v>
                </c:pt>
              </c:numCache>
            </c:numRef>
          </c:val>
          <c:extLst>
            <c:ext xmlns:c16="http://schemas.microsoft.com/office/drawing/2014/chart" uri="{C3380CC4-5D6E-409C-BE32-E72D297353CC}">
              <c16:uniqueId val="{00000000-C1B6-41EC-9AAE-1395A1EEDBE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21.36</c:v>
                </c:pt>
                <c:pt idx="4">
                  <c:v>22.79</c:v>
                </c:pt>
              </c:numCache>
            </c:numRef>
          </c:val>
          <c:smooth val="0"/>
          <c:extLst>
            <c:ext xmlns:c16="http://schemas.microsoft.com/office/drawing/2014/chart" uri="{C3380CC4-5D6E-409C-BE32-E72D297353CC}">
              <c16:uniqueId val="{00000001-C1B6-41EC-9AAE-1395A1EEDBE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991-4DA3-AC6B-2DFBD27DFFD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0.01</c:v>
                </c:pt>
              </c:numCache>
            </c:numRef>
          </c:val>
          <c:smooth val="0"/>
          <c:extLst>
            <c:ext xmlns:c16="http://schemas.microsoft.com/office/drawing/2014/chart" uri="{C3380CC4-5D6E-409C-BE32-E72D297353CC}">
              <c16:uniqueId val="{00000001-6991-4DA3-AC6B-2DFBD27DFFD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797-44DD-A1D7-078D2E861CE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63.96</c:v>
                </c:pt>
                <c:pt idx="4">
                  <c:v>69.42</c:v>
                </c:pt>
              </c:numCache>
            </c:numRef>
          </c:val>
          <c:smooth val="0"/>
          <c:extLst>
            <c:ext xmlns:c16="http://schemas.microsoft.com/office/drawing/2014/chart" uri="{C3380CC4-5D6E-409C-BE32-E72D297353CC}">
              <c16:uniqueId val="{00000001-5797-44DD-A1D7-078D2E861CE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12.12</c:v>
                </c:pt>
                <c:pt idx="4">
                  <c:v>18.18</c:v>
                </c:pt>
              </c:numCache>
            </c:numRef>
          </c:val>
          <c:extLst>
            <c:ext xmlns:c16="http://schemas.microsoft.com/office/drawing/2014/chart" uri="{C3380CC4-5D6E-409C-BE32-E72D297353CC}">
              <c16:uniqueId val="{00000000-6F4B-465B-AC8C-A61C0BA6948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44.24</c:v>
                </c:pt>
                <c:pt idx="4">
                  <c:v>43.07</c:v>
                </c:pt>
              </c:numCache>
            </c:numRef>
          </c:val>
          <c:smooth val="0"/>
          <c:extLst>
            <c:ext xmlns:c16="http://schemas.microsoft.com/office/drawing/2014/chart" uri="{C3380CC4-5D6E-409C-BE32-E72D297353CC}">
              <c16:uniqueId val="{00000001-6F4B-465B-AC8C-A61C0BA6948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37.200000000000003</c:v>
                </c:pt>
                <c:pt idx="4">
                  <c:v>34.47</c:v>
                </c:pt>
              </c:numCache>
            </c:numRef>
          </c:val>
          <c:extLst>
            <c:ext xmlns:c16="http://schemas.microsoft.com/office/drawing/2014/chart" uri="{C3380CC4-5D6E-409C-BE32-E72D297353CC}">
              <c16:uniqueId val="{00000000-BF21-4E06-AD21-09BF7238322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1258.43</c:v>
                </c:pt>
                <c:pt idx="4">
                  <c:v>1163.75</c:v>
                </c:pt>
              </c:numCache>
            </c:numRef>
          </c:val>
          <c:smooth val="0"/>
          <c:extLst>
            <c:ext xmlns:c16="http://schemas.microsoft.com/office/drawing/2014/chart" uri="{C3380CC4-5D6E-409C-BE32-E72D297353CC}">
              <c16:uniqueId val="{00000001-BF21-4E06-AD21-09BF7238322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53.2</c:v>
                </c:pt>
                <c:pt idx="4">
                  <c:v>55.01</c:v>
                </c:pt>
              </c:numCache>
            </c:numRef>
          </c:val>
          <c:extLst>
            <c:ext xmlns:c16="http://schemas.microsoft.com/office/drawing/2014/chart" uri="{C3380CC4-5D6E-409C-BE32-E72D297353CC}">
              <c16:uniqueId val="{00000000-D83D-4B05-BEB4-50E9978607D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73.36</c:v>
                </c:pt>
                <c:pt idx="4">
                  <c:v>72.599999999999994</c:v>
                </c:pt>
              </c:numCache>
            </c:numRef>
          </c:val>
          <c:smooth val="0"/>
          <c:extLst>
            <c:ext xmlns:c16="http://schemas.microsoft.com/office/drawing/2014/chart" uri="{C3380CC4-5D6E-409C-BE32-E72D297353CC}">
              <c16:uniqueId val="{00000001-D83D-4B05-BEB4-50E9978607D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269.56</c:v>
                </c:pt>
                <c:pt idx="4">
                  <c:v>261.11</c:v>
                </c:pt>
              </c:numCache>
            </c:numRef>
          </c:val>
          <c:extLst>
            <c:ext xmlns:c16="http://schemas.microsoft.com/office/drawing/2014/chart" uri="{C3380CC4-5D6E-409C-BE32-E72D297353CC}">
              <c16:uniqueId val="{00000000-4EDC-4BE8-A044-FF3A6A570D8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224.88</c:v>
                </c:pt>
                <c:pt idx="4">
                  <c:v>228.64</c:v>
                </c:pt>
              </c:numCache>
            </c:numRef>
          </c:val>
          <c:smooth val="0"/>
          <c:extLst>
            <c:ext xmlns:c16="http://schemas.microsoft.com/office/drawing/2014/chart" uri="{C3380CC4-5D6E-409C-BE32-E72D297353CC}">
              <c16:uniqueId val="{00000001-4EDC-4BE8-A044-FF3A6A570D8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大分県　佐伯市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6">
        <f>データ!S6</f>
        <v>68364</v>
      </c>
      <c r="AM8" s="46"/>
      <c r="AN8" s="46"/>
      <c r="AO8" s="46"/>
      <c r="AP8" s="46"/>
      <c r="AQ8" s="46"/>
      <c r="AR8" s="46"/>
      <c r="AS8" s="46"/>
      <c r="AT8" s="45">
        <f>データ!T6</f>
        <v>903.14</v>
      </c>
      <c r="AU8" s="45"/>
      <c r="AV8" s="45"/>
      <c r="AW8" s="45"/>
      <c r="AX8" s="45"/>
      <c r="AY8" s="45"/>
      <c r="AZ8" s="45"/>
      <c r="BA8" s="45"/>
      <c r="BB8" s="45">
        <f>データ!U6</f>
        <v>75.7</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76.66</v>
      </c>
      <c r="J10" s="45"/>
      <c r="K10" s="45"/>
      <c r="L10" s="45"/>
      <c r="M10" s="45"/>
      <c r="N10" s="45"/>
      <c r="O10" s="45"/>
      <c r="P10" s="45">
        <f>データ!P6</f>
        <v>5.88</v>
      </c>
      <c r="Q10" s="45"/>
      <c r="R10" s="45"/>
      <c r="S10" s="45"/>
      <c r="T10" s="45"/>
      <c r="U10" s="45"/>
      <c r="V10" s="45"/>
      <c r="W10" s="45">
        <f>データ!Q6</f>
        <v>93.44</v>
      </c>
      <c r="X10" s="45"/>
      <c r="Y10" s="45"/>
      <c r="Z10" s="45"/>
      <c r="AA10" s="45"/>
      <c r="AB10" s="45"/>
      <c r="AC10" s="45"/>
      <c r="AD10" s="46">
        <f>データ!R6</f>
        <v>2910</v>
      </c>
      <c r="AE10" s="46"/>
      <c r="AF10" s="46"/>
      <c r="AG10" s="46"/>
      <c r="AH10" s="46"/>
      <c r="AI10" s="46"/>
      <c r="AJ10" s="46"/>
      <c r="AK10" s="2"/>
      <c r="AL10" s="46">
        <f>データ!V6</f>
        <v>3991</v>
      </c>
      <c r="AM10" s="46"/>
      <c r="AN10" s="46"/>
      <c r="AO10" s="46"/>
      <c r="AP10" s="46"/>
      <c r="AQ10" s="46"/>
      <c r="AR10" s="46"/>
      <c r="AS10" s="46"/>
      <c r="AT10" s="45">
        <f>データ!W6</f>
        <v>1.63</v>
      </c>
      <c r="AU10" s="45"/>
      <c r="AV10" s="45"/>
      <c r="AW10" s="45"/>
      <c r="AX10" s="45"/>
      <c r="AY10" s="45"/>
      <c r="AZ10" s="45"/>
      <c r="BA10" s="45"/>
      <c r="BB10" s="45">
        <f>データ!X6</f>
        <v>2448.4699999999998</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fApN5Gb9MGRcspJGITEeikLFZQUePIcG60dUKUx8SGdpMGOlruaREeqMypEwOmvAWXAlVs//Byms7pWopY8tkQ==" saltValue="4fVFZ2obpl6oqcYjWPZfG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442054</v>
      </c>
      <c r="D6" s="19">
        <f t="shared" si="3"/>
        <v>46</v>
      </c>
      <c r="E6" s="19">
        <f t="shared" si="3"/>
        <v>17</v>
      </c>
      <c r="F6" s="19">
        <f t="shared" si="3"/>
        <v>4</v>
      </c>
      <c r="G6" s="19">
        <f t="shared" si="3"/>
        <v>0</v>
      </c>
      <c r="H6" s="19" t="str">
        <f t="shared" si="3"/>
        <v>大分県　佐伯市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76.66</v>
      </c>
      <c r="P6" s="20">
        <f t="shared" si="3"/>
        <v>5.88</v>
      </c>
      <c r="Q6" s="20">
        <f t="shared" si="3"/>
        <v>93.44</v>
      </c>
      <c r="R6" s="20">
        <f t="shared" si="3"/>
        <v>2910</v>
      </c>
      <c r="S6" s="20">
        <f t="shared" si="3"/>
        <v>68364</v>
      </c>
      <c r="T6" s="20">
        <f t="shared" si="3"/>
        <v>903.14</v>
      </c>
      <c r="U6" s="20">
        <f t="shared" si="3"/>
        <v>75.7</v>
      </c>
      <c r="V6" s="20">
        <f t="shared" si="3"/>
        <v>3991</v>
      </c>
      <c r="W6" s="20">
        <f t="shared" si="3"/>
        <v>1.63</v>
      </c>
      <c r="X6" s="20">
        <f t="shared" si="3"/>
        <v>2448.4699999999998</v>
      </c>
      <c r="Y6" s="21" t="str">
        <f>IF(Y7="",NA(),Y7)</f>
        <v>-</v>
      </c>
      <c r="Z6" s="21" t="str">
        <f t="shared" ref="Z6:AH6" si="4">IF(Z7="",NA(),Z7)</f>
        <v>-</v>
      </c>
      <c r="AA6" s="21" t="str">
        <f t="shared" si="4"/>
        <v>-</v>
      </c>
      <c r="AB6" s="21">
        <f t="shared" si="4"/>
        <v>102.58</v>
      </c>
      <c r="AC6" s="21">
        <f t="shared" si="4"/>
        <v>100</v>
      </c>
      <c r="AD6" s="21" t="str">
        <f t="shared" si="4"/>
        <v>-</v>
      </c>
      <c r="AE6" s="21" t="str">
        <f t="shared" si="4"/>
        <v>-</v>
      </c>
      <c r="AF6" s="21" t="str">
        <f t="shared" si="4"/>
        <v>-</v>
      </c>
      <c r="AG6" s="21">
        <f t="shared" si="4"/>
        <v>105.78</v>
      </c>
      <c r="AH6" s="21">
        <f t="shared" si="4"/>
        <v>106.09</v>
      </c>
      <c r="AI6" s="20" t="str">
        <f>IF(AI7="","",IF(AI7="-","【-】","【"&amp;SUBSTITUTE(TEXT(AI7,"#,##0.00"),"-","△")&amp;"】"))</f>
        <v>【105.35】</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63.96</v>
      </c>
      <c r="AS6" s="21">
        <f t="shared" si="5"/>
        <v>69.42</v>
      </c>
      <c r="AT6" s="20" t="str">
        <f>IF(AT7="","",IF(AT7="-","【-】","【"&amp;SUBSTITUTE(TEXT(AT7,"#,##0.00"),"-","△")&amp;"】"))</f>
        <v>【63.89】</v>
      </c>
      <c r="AU6" s="21" t="str">
        <f>IF(AU7="",NA(),AU7)</f>
        <v>-</v>
      </c>
      <c r="AV6" s="21" t="str">
        <f t="shared" ref="AV6:BD6" si="6">IF(AV7="",NA(),AV7)</f>
        <v>-</v>
      </c>
      <c r="AW6" s="21" t="str">
        <f t="shared" si="6"/>
        <v>-</v>
      </c>
      <c r="AX6" s="21">
        <f t="shared" si="6"/>
        <v>12.12</v>
      </c>
      <c r="AY6" s="21">
        <f t="shared" si="6"/>
        <v>18.18</v>
      </c>
      <c r="AZ6" s="21" t="str">
        <f t="shared" si="6"/>
        <v>-</v>
      </c>
      <c r="BA6" s="21" t="str">
        <f t="shared" si="6"/>
        <v>-</v>
      </c>
      <c r="BB6" s="21" t="str">
        <f t="shared" si="6"/>
        <v>-</v>
      </c>
      <c r="BC6" s="21">
        <f t="shared" si="6"/>
        <v>44.24</v>
      </c>
      <c r="BD6" s="21">
        <f t="shared" si="6"/>
        <v>43.07</v>
      </c>
      <c r="BE6" s="20" t="str">
        <f>IF(BE7="","",IF(BE7="-","【-】","【"&amp;SUBSTITUTE(TEXT(BE7,"#,##0.00"),"-","△")&amp;"】"))</f>
        <v>【44.07】</v>
      </c>
      <c r="BF6" s="21" t="str">
        <f>IF(BF7="",NA(),BF7)</f>
        <v>-</v>
      </c>
      <c r="BG6" s="21" t="str">
        <f t="shared" ref="BG6:BO6" si="7">IF(BG7="",NA(),BG7)</f>
        <v>-</v>
      </c>
      <c r="BH6" s="21" t="str">
        <f t="shared" si="7"/>
        <v>-</v>
      </c>
      <c r="BI6" s="21">
        <f t="shared" si="7"/>
        <v>37.200000000000003</v>
      </c>
      <c r="BJ6" s="21">
        <f t="shared" si="7"/>
        <v>34.47</v>
      </c>
      <c r="BK6" s="21" t="str">
        <f t="shared" si="7"/>
        <v>-</v>
      </c>
      <c r="BL6" s="21" t="str">
        <f t="shared" si="7"/>
        <v>-</v>
      </c>
      <c r="BM6" s="21" t="str">
        <f t="shared" si="7"/>
        <v>-</v>
      </c>
      <c r="BN6" s="21">
        <f t="shared" si="7"/>
        <v>1258.43</v>
      </c>
      <c r="BO6" s="21">
        <f t="shared" si="7"/>
        <v>1163.75</v>
      </c>
      <c r="BP6" s="20" t="str">
        <f>IF(BP7="","",IF(BP7="-","【-】","【"&amp;SUBSTITUTE(TEXT(BP7,"#,##0.00"),"-","△")&amp;"】"))</f>
        <v>【1,201.79】</v>
      </c>
      <c r="BQ6" s="21" t="str">
        <f>IF(BQ7="",NA(),BQ7)</f>
        <v>-</v>
      </c>
      <c r="BR6" s="21" t="str">
        <f t="shared" ref="BR6:BZ6" si="8">IF(BR7="",NA(),BR7)</f>
        <v>-</v>
      </c>
      <c r="BS6" s="21" t="str">
        <f t="shared" si="8"/>
        <v>-</v>
      </c>
      <c r="BT6" s="21">
        <f t="shared" si="8"/>
        <v>53.2</v>
      </c>
      <c r="BU6" s="21">
        <f t="shared" si="8"/>
        <v>55.01</v>
      </c>
      <c r="BV6" s="21" t="str">
        <f t="shared" si="8"/>
        <v>-</v>
      </c>
      <c r="BW6" s="21" t="str">
        <f t="shared" si="8"/>
        <v>-</v>
      </c>
      <c r="BX6" s="21" t="str">
        <f t="shared" si="8"/>
        <v>-</v>
      </c>
      <c r="BY6" s="21">
        <f t="shared" si="8"/>
        <v>73.36</v>
      </c>
      <c r="BZ6" s="21">
        <f t="shared" si="8"/>
        <v>72.599999999999994</v>
      </c>
      <c r="CA6" s="20" t="str">
        <f>IF(CA7="","",IF(CA7="-","【-】","【"&amp;SUBSTITUTE(TEXT(CA7,"#,##0.00"),"-","△")&amp;"】"))</f>
        <v>【75.31】</v>
      </c>
      <c r="CB6" s="21" t="str">
        <f>IF(CB7="",NA(),CB7)</f>
        <v>-</v>
      </c>
      <c r="CC6" s="21" t="str">
        <f t="shared" ref="CC6:CK6" si="9">IF(CC7="",NA(),CC7)</f>
        <v>-</v>
      </c>
      <c r="CD6" s="21" t="str">
        <f t="shared" si="9"/>
        <v>-</v>
      </c>
      <c r="CE6" s="21">
        <f t="shared" si="9"/>
        <v>269.56</v>
      </c>
      <c r="CF6" s="21">
        <f t="shared" si="9"/>
        <v>261.11</v>
      </c>
      <c r="CG6" s="21" t="str">
        <f t="shared" si="9"/>
        <v>-</v>
      </c>
      <c r="CH6" s="21" t="str">
        <f t="shared" si="9"/>
        <v>-</v>
      </c>
      <c r="CI6" s="21" t="str">
        <f t="shared" si="9"/>
        <v>-</v>
      </c>
      <c r="CJ6" s="21">
        <f t="shared" si="9"/>
        <v>224.88</v>
      </c>
      <c r="CK6" s="21">
        <f t="shared" si="9"/>
        <v>228.64</v>
      </c>
      <c r="CL6" s="20" t="str">
        <f>IF(CL7="","",IF(CL7="-","【-】","【"&amp;SUBSTITUTE(TEXT(CL7,"#,##0.00"),"-","△")&amp;"】"))</f>
        <v>【216.39】</v>
      </c>
      <c r="CM6" s="21" t="str">
        <f>IF(CM7="",NA(),CM7)</f>
        <v>-</v>
      </c>
      <c r="CN6" s="21" t="str">
        <f t="shared" ref="CN6:CV6" si="10">IF(CN7="",NA(),CN7)</f>
        <v>-</v>
      </c>
      <c r="CO6" s="21" t="str">
        <f t="shared" si="10"/>
        <v>-</v>
      </c>
      <c r="CP6" s="21">
        <f t="shared" si="10"/>
        <v>31.42</v>
      </c>
      <c r="CQ6" s="21">
        <f t="shared" si="10"/>
        <v>41.21</v>
      </c>
      <c r="CR6" s="21" t="str">
        <f t="shared" si="10"/>
        <v>-</v>
      </c>
      <c r="CS6" s="21" t="str">
        <f t="shared" si="10"/>
        <v>-</v>
      </c>
      <c r="CT6" s="21" t="str">
        <f t="shared" si="10"/>
        <v>-</v>
      </c>
      <c r="CU6" s="21">
        <f t="shared" si="10"/>
        <v>42.4</v>
      </c>
      <c r="CV6" s="21">
        <f t="shared" si="10"/>
        <v>42.28</v>
      </c>
      <c r="CW6" s="20" t="str">
        <f>IF(CW7="","",IF(CW7="-","【-】","【"&amp;SUBSTITUTE(TEXT(CW7,"#,##0.00"),"-","△")&amp;"】"))</f>
        <v>【42.57】</v>
      </c>
      <c r="CX6" s="21" t="str">
        <f>IF(CX7="",NA(),CX7)</f>
        <v>-</v>
      </c>
      <c r="CY6" s="21" t="str">
        <f t="shared" ref="CY6:DG6" si="11">IF(CY7="",NA(),CY7)</f>
        <v>-</v>
      </c>
      <c r="CZ6" s="21" t="str">
        <f t="shared" si="11"/>
        <v>-</v>
      </c>
      <c r="DA6" s="21">
        <f t="shared" si="11"/>
        <v>73.209999999999994</v>
      </c>
      <c r="DB6" s="21">
        <f t="shared" si="11"/>
        <v>73.31</v>
      </c>
      <c r="DC6" s="21" t="str">
        <f t="shared" si="11"/>
        <v>-</v>
      </c>
      <c r="DD6" s="21" t="str">
        <f t="shared" si="11"/>
        <v>-</v>
      </c>
      <c r="DE6" s="21" t="str">
        <f t="shared" si="11"/>
        <v>-</v>
      </c>
      <c r="DF6" s="21">
        <f t="shared" si="11"/>
        <v>84.19</v>
      </c>
      <c r="DG6" s="21">
        <f t="shared" si="11"/>
        <v>84.34</v>
      </c>
      <c r="DH6" s="20" t="str">
        <f>IF(DH7="","",IF(DH7="-","【-】","【"&amp;SUBSTITUTE(TEXT(DH7,"#,##0.00"),"-","△")&amp;"】"))</f>
        <v>【85.24】</v>
      </c>
      <c r="DI6" s="21" t="str">
        <f>IF(DI7="",NA(),DI7)</f>
        <v>-</v>
      </c>
      <c r="DJ6" s="21" t="str">
        <f t="shared" ref="DJ6:DR6" si="12">IF(DJ7="",NA(),DJ7)</f>
        <v>-</v>
      </c>
      <c r="DK6" s="21" t="str">
        <f t="shared" si="12"/>
        <v>-</v>
      </c>
      <c r="DL6" s="21">
        <f t="shared" si="12"/>
        <v>3.08</v>
      </c>
      <c r="DM6" s="21">
        <f t="shared" si="12"/>
        <v>6</v>
      </c>
      <c r="DN6" s="21" t="str">
        <f t="shared" si="12"/>
        <v>-</v>
      </c>
      <c r="DO6" s="21" t="str">
        <f t="shared" si="12"/>
        <v>-</v>
      </c>
      <c r="DP6" s="21" t="str">
        <f t="shared" si="12"/>
        <v>-</v>
      </c>
      <c r="DQ6" s="21">
        <f t="shared" si="12"/>
        <v>21.36</v>
      </c>
      <c r="DR6" s="21">
        <f t="shared" si="12"/>
        <v>22.79</v>
      </c>
      <c r="DS6" s="20" t="str">
        <f>IF(DS7="","",IF(DS7="-","【-】","【"&amp;SUBSTITUTE(TEXT(DS7,"#,##0.00"),"-","△")&amp;"】"))</f>
        <v>【25.87】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0.01</v>
      </c>
      <c r="EC6" s="21">
        <f t="shared" si="13"/>
        <v>0.01</v>
      </c>
      <c r="ED6" s="20" t="str">
        <f>IF(ED7="","",IF(ED7="-","【-】","【"&amp;SUBSTITUTE(TEXT(ED7,"#,##0.00"),"-","△")&amp;"】"))</f>
        <v>【0.01】</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0.39</v>
      </c>
      <c r="EN6" s="21">
        <f t="shared" si="14"/>
        <v>0.1</v>
      </c>
      <c r="EO6" s="20" t="str">
        <f>IF(EO7="","",IF(EO7="-","【-】","【"&amp;SUBSTITUTE(TEXT(EO7,"#,##0.00"),"-","△")&amp;"】"))</f>
        <v>【0.15】</v>
      </c>
    </row>
    <row r="7" spans="1:148" s="22" customFormat="1" x14ac:dyDescent="0.15">
      <c r="A7" s="14"/>
      <c r="B7" s="23">
        <v>2021</v>
      </c>
      <c r="C7" s="23">
        <v>442054</v>
      </c>
      <c r="D7" s="23">
        <v>46</v>
      </c>
      <c r="E7" s="23">
        <v>17</v>
      </c>
      <c r="F7" s="23">
        <v>4</v>
      </c>
      <c r="G7" s="23">
        <v>0</v>
      </c>
      <c r="H7" s="23" t="s">
        <v>96</v>
      </c>
      <c r="I7" s="23" t="s">
        <v>97</v>
      </c>
      <c r="J7" s="23" t="s">
        <v>98</v>
      </c>
      <c r="K7" s="23" t="s">
        <v>99</v>
      </c>
      <c r="L7" s="23" t="s">
        <v>100</v>
      </c>
      <c r="M7" s="23" t="s">
        <v>101</v>
      </c>
      <c r="N7" s="24" t="s">
        <v>102</v>
      </c>
      <c r="O7" s="24">
        <v>76.66</v>
      </c>
      <c r="P7" s="24">
        <v>5.88</v>
      </c>
      <c r="Q7" s="24">
        <v>93.44</v>
      </c>
      <c r="R7" s="24">
        <v>2910</v>
      </c>
      <c r="S7" s="24">
        <v>68364</v>
      </c>
      <c r="T7" s="24">
        <v>903.14</v>
      </c>
      <c r="U7" s="24">
        <v>75.7</v>
      </c>
      <c r="V7" s="24">
        <v>3991</v>
      </c>
      <c r="W7" s="24">
        <v>1.63</v>
      </c>
      <c r="X7" s="24">
        <v>2448.4699999999998</v>
      </c>
      <c r="Y7" s="24" t="s">
        <v>102</v>
      </c>
      <c r="Z7" s="24" t="s">
        <v>102</v>
      </c>
      <c r="AA7" s="24" t="s">
        <v>102</v>
      </c>
      <c r="AB7" s="24">
        <v>102.58</v>
      </c>
      <c r="AC7" s="24">
        <v>100</v>
      </c>
      <c r="AD7" s="24" t="s">
        <v>102</v>
      </c>
      <c r="AE7" s="24" t="s">
        <v>102</v>
      </c>
      <c r="AF7" s="24" t="s">
        <v>102</v>
      </c>
      <c r="AG7" s="24">
        <v>105.78</v>
      </c>
      <c r="AH7" s="24">
        <v>106.09</v>
      </c>
      <c r="AI7" s="24">
        <v>105.35</v>
      </c>
      <c r="AJ7" s="24" t="s">
        <v>102</v>
      </c>
      <c r="AK7" s="24" t="s">
        <v>102</v>
      </c>
      <c r="AL7" s="24" t="s">
        <v>102</v>
      </c>
      <c r="AM7" s="24">
        <v>0</v>
      </c>
      <c r="AN7" s="24">
        <v>0</v>
      </c>
      <c r="AO7" s="24" t="s">
        <v>102</v>
      </c>
      <c r="AP7" s="24" t="s">
        <v>102</v>
      </c>
      <c r="AQ7" s="24" t="s">
        <v>102</v>
      </c>
      <c r="AR7" s="24">
        <v>63.96</v>
      </c>
      <c r="AS7" s="24">
        <v>69.42</v>
      </c>
      <c r="AT7" s="24">
        <v>63.89</v>
      </c>
      <c r="AU7" s="24" t="s">
        <v>102</v>
      </c>
      <c r="AV7" s="24" t="s">
        <v>102</v>
      </c>
      <c r="AW7" s="24" t="s">
        <v>102</v>
      </c>
      <c r="AX7" s="24">
        <v>12.12</v>
      </c>
      <c r="AY7" s="24">
        <v>18.18</v>
      </c>
      <c r="AZ7" s="24" t="s">
        <v>102</v>
      </c>
      <c r="BA7" s="24" t="s">
        <v>102</v>
      </c>
      <c r="BB7" s="24" t="s">
        <v>102</v>
      </c>
      <c r="BC7" s="24">
        <v>44.24</v>
      </c>
      <c r="BD7" s="24">
        <v>43.07</v>
      </c>
      <c r="BE7" s="24">
        <v>44.07</v>
      </c>
      <c r="BF7" s="24" t="s">
        <v>102</v>
      </c>
      <c r="BG7" s="24" t="s">
        <v>102</v>
      </c>
      <c r="BH7" s="24" t="s">
        <v>102</v>
      </c>
      <c r="BI7" s="24">
        <v>37.200000000000003</v>
      </c>
      <c r="BJ7" s="24">
        <v>34.47</v>
      </c>
      <c r="BK7" s="24" t="s">
        <v>102</v>
      </c>
      <c r="BL7" s="24" t="s">
        <v>102</v>
      </c>
      <c r="BM7" s="24" t="s">
        <v>102</v>
      </c>
      <c r="BN7" s="24">
        <v>1258.43</v>
      </c>
      <c r="BO7" s="24">
        <v>1163.75</v>
      </c>
      <c r="BP7" s="24">
        <v>1201.79</v>
      </c>
      <c r="BQ7" s="24" t="s">
        <v>102</v>
      </c>
      <c r="BR7" s="24" t="s">
        <v>102</v>
      </c>
      <c r="BS7" s="24" t="s">
        <v>102</v>
      </c>
      <c r="BT7" s="24">
        <v>53.2</v>
      </c>
      <c r="BU7" s="24">
        <v>55.01</v>
      </c>
      <c r="BV7" s="24" t="s">
        <v>102</v>
      </c>
      <c r="BW7" s="24" t="s">
        <v>102</v>
      </c>
      <c r="BX7" s="24" t="s">
        <v>102</v>
      </c>
      <c r="BY7" s="24">
        <v>73.36</v>
      </c>
      <c r="BZ7" s="24">
        <v>72.599999999999994</v>
      </c>
      <c r="CA7" s="24">
        <v>75.31</v>
      </c>
      <c r="CB7" s="24" t="s">
        <v>102</v>
      </c>
      <c r="CC7" s="24" t="s">
        <v>102</v>
      </c>
      <c r="CD7" s="24" t="s">
        <v>102</v>
      </c>
      <c r="CE7" s="24">
        <v>269.56</v>
      </c>
      <c r="CF7" s="24">
        <v>261.11</v>
      </c>
      <c r="CG7" s="24" t="s">
        <v>102</v>
      </c>
      <c r="CH7" s="24" t="s">
        <v>102</v>
      </c>
      <c r="CI7" s="24" t="s">
        <v>102</v>
      </c>
      <c r="CJ7" s="24">
        <v>224.88</v>
      </c>
      <c r="CK7" s="24">
        <v>228.64</v>
      </c>
      <c r="CL7" s="24">
        <v>216.39</v>
      </c>
      <c r="CM7" s="24" t="s">
        <v>102</v>
      </c>
      <c r="CN7" s="24" t="s">
        <v>102</v>
      </c>
      <c r="CO7" s="24" t="s">
        <v>102</v>
      </c>
      <c r="CP7" s="24">
        <v>31.42</v>
      </c>
      <c r="CQ7" s="24">
        <v>41.21</v>
      </c>
      <c r="CR7" s="24" t="s">
        <v>102</v>
      </c>
      <c r="CS7" s="24" t="s">
        <v>102</v>
      </c>
      <c r="CT7" s="24" t="s">
        <v>102</v>
      </c>
      <c r="CU7" s="24">
        <v>42.4</v>
      </c>
      <c r="CV7" s="24">
        <v>42.28</v>
      </c>
      <c r="CW7" s="24">
        <v>42.57</v>
      </c>
      <c r="CX7" s="24" t="s">
        <v>102</v>
      </c>
      <c r="CY7" s="24" t="s">
        <v>102</v>
      </c>
      <c r="CZ7" s="24" t="s">
        <v>102</v>
      </c>
      <c r="DA7" s="24">
        <v>73.209999999999994</v>
      </c>
      <c r="DB7" s="24">
        <v>73.31</v>
      </c>
      <c r="DC7" s="24" t="s">
        <v>102</v>
      </c>
      <c r="DD7" s="24" t="s">
        <v>102</v>
      </c>
      <c r="DE7" s="24" t="s">
        <v>102</v>
      </c>
      <c r="DF7" s="24">
        <v>84.19</v>
      </c>
      <c r="DG7" s="24">
        <v>84.34</v>
      </c>
      <c r="DH7" s="24">
        <v>85.24</v>
      </c>
      <c r="DI7" s="24" t="s">
        <v>102</v>
      </c>
      <c r="DJ7" s="24" t="s">
        <v>102</v>
      </c>
      <c r="DK7" s="24" t="s">
        <v>102</v>
      </c>
      <c r="DL7" s="24">
        <v>3.08</v>
      </c>
      <c r="DM7" s="24">
        <v>6</v>
      </c>
      <c r="DN7" s="24" t="s">
        <v>102</v>
      </c>
      <c r="DO7" s="24" t="s">
        <v>102</v>
      </c>
      <c r="DP7" s="24" t="s">
        <v>102</v>
      </c>
      <c r="DQ7" s="24">
        <v>21.36</v>
      </c>
      <c r="DR7" s="24">
        <v>22.79</v>
      </c>
      <c r="DS7" s="24">
        <v>25.87</v>
      </c>
      <c r="DT7" s="24" t="s">
        <v>102</v>
      </c>
      <c r="DU7" s="24" t="s">
        <v>102</v>
      </c>
      <c r="DV7" s="24" t="s">
        <v>102</v>
      </c>
      <c r="DW7" s="24">
        <v>0</v>
      </c>
      <c r="DX7" s="24">
        <v>0</v>
      </c>
      <c r="DY7" s="24" t="s">
        <v>102</v>
      </c>
      <c r="DZ7" s="24" t="s">
        <v>102</v>
      </c>
      <c r="EA7" s="24" t="s">
        <v>102</v>
      </c>
      <c r="EB7" s="24">
        <v>0.01</v>
      </c>
      <c r="EC7" s="24">
        <v>0.01</v>
      </c>
      <c r="ED7" s="24">
        <v>0.01</v>
      </c>
      <c r="EE7" s="24" t="s">
        <v>102</v>
      </c>
      <c r="EF7" s="24" t="s">
        <v>102</v>
      </c>
      <c r="EG7" s="24" t="s">
        <v>102</v>
      </c>
      <c r="EH7" s="24">
        <v>0</v>
      </c>
      <c r="EI7" s="24">
        <v>0</v>
      </c>
      <c r="EJ7" s="24" t="s">
        <v>102</v>
      </c>
      <c r="EK7" s="24" t="s">
        <v>102</v>
      </c>
      <c r="EL7" s="24" t="s">
        <v>102</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2023-02-07T00:38:58Z</cp:lastPrinted>
  <dcterms:created xsi:type="dcterms:W3CDTF">2023-01-12T23:41:56Z</dcterms:created>
  <dcterms:modified xsi:type="dcterms:W3CDTF">2023-02-07T00:39:19Z</dcterms:modified>
  <cp:category/>
</cp:coreProperties>
</file>