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5佐伯市\"/>
    </mc:Choice>
  </mc:AlternateContent>
  <workbookProtection workbookAlgorithmName="SHA-512" workbookHashValue="kw/Yyi+gRN4o/3wkMrx6J33DO1lTy93eTpExLUWBQ3H4JSvBT8/EMm/4TgPCwLbDhDo7GTjO7l9l3tqPEvjLOg==" workbookSaltValue="v2mIkCEkTqmtLuJba1wa5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<sst xmlns="http://schemas.openxmlformats.org/spreadsheetml/2006/main" count="231" uniqueCount="115">
  <si>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</si>
  <si>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</si>
  <si>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</si>
  <si>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</si>
  <si>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</si>
  <si>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</si>
  <si>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</si>
  <si>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</si>
  <si>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</si>
  <si>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</si>
  <si>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</si>
  <si>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</si>
  <si>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</si>
  <si>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</si>
  <si>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</si>
  <si>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</si>
  <si>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</si>
  <si>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</si>
  <si>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</si>
  <si>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</si>
  <si>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</si>
  <si>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</si>
  <si>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</si>
  <si>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</si>
  <si>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</si>
  <si>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</si>
  <si>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</si>
  <si>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</si>
  <si>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</si>
  <si>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</si>
  <si>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</si>
  <si>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</si>
  <si>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</si>
  <si>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</si>
  <si>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</si>
  <si>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</si>
  <si>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</si>
  <si>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</si>
  <si>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</si>
  <si>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</si>
  <si>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</si>
  <si>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</si>
  <si>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</si>
  <si>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</si>
  <si>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</si>
  <si>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</si>
  <si>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</si>
  <si>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</si>
  <si>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</si>
  <si>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</si>
  <si>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</si>
  <si>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</si>
  <si>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</si>
  <si>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</si>
  <si>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</si>
  <si>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</si>
  <si>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</si>
  <si>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</si>
  <si>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</si>
  <si>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</si>
  <si>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</si>
  <si>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</si>
  <si>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</si>
  <si>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</si>
  <si>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</si>
  <si>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</si>
  <si>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</si>
  <si>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</si>
  <si>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</si>
  <si>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</si>
  <si>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</si>
  <si>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</si>
  <si>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</si>
  <si>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</si>
  <si>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</si>
  <si>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</si>
  <si>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</si>
  <si>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</si>
  <si>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</si>
  <si>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</si>
  <si>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</si>
  <si>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</si>
  <si>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</si>
  <si>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</si>
  <si>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</si>
  <si>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</si>
  <si>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</si>
  <si>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</si>
  <si>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</si>
  <si>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</si>
  <si>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</si>
  <si>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</si>
  <si>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</si>
  <si>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</si>
  <si>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</si>
  <si>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</si>
  <si>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</si>
  <si>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</si>
  <si>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</si>
  <si>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</si>
  <si>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</si>
  <si>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</si>
  <si>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</si>
  <si>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</si>
  <si>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</si>
  <si>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</si>
  <si>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</si>
  <si>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</si>
  <si>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</si>
  <si>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</si>
  <si>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</si>
  <si>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</si>
  <si>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①『経常収支比率』…経常費用が経常収益でどの程度賄えているかを示す指標。概ね良好である。
②『累積欠損金比率』…営業収益に対する累積欠損金の状況を示す指標。過去5年間においていずれも累積欠損金が生じており、経営の健全性に課題がある。この累積欠損金は、供用開始直後の昭和62年度から平成6年度までの間に発生したものであり、現時点においてもその解消に至っていない。
③『流動比率』…流動負債に対する流動資産の割合で短期債務に対する支払能力を示す指標。類似団体平均を上回っており、概ね良好である。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⑤『経費回収率』…使用料で回収すべき経費を、どの程度使用料で賄えているかを示す指標。100％を下回っているが、類似団体平均を上回っており、概ね良好である。
⑥『汚水処理原価』…有収水量1㎥当たりの汚水処理に要した費用で、汚水処理に係るコストを示す指標。類似団体平均を下回っており、概ね適正な値である。
⑦『施設利用率』…施設の対応可能能力に対する処理水量の割合で、施設の利用状況を判断する指標。類似団体平均と同水準となっており、概ね適正な値である。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phoneticPr fontId="4"/>
  </si>
  <si>
    <t>『老朽化の状況』については、概ね良好と判断されるが、『経営の健全性・効率性』については次の2点が主な課題と判断される。
①累積欠損金があり、その比率が令和3年度において177.68％となっていること。
②水洗化率が、令和3年度において78.76％となっており、100％を下回っていること。
　以上のことから、今後は、整備中の面整備の早期促進による水洗化率の向上、維持管理費、支払利息等の費用の削減、使用料の改定等による収益性の向上を図ることにより、運営の健全性を確保する必要がある。</t>
    <phoneticPr fontId="4"/>
  </si>
  <si>
    <t>①『有形固定資産減価償却率』…有形固定資産のうち償却対象資産の減価償却がどの程度進んでいるかを示す指標。類似団体平均を上回っているが、全国平均とほぼ同様の数値となっており、概ね良好と判断される。
②『管渠老朽化率』…法定耐用年数を超えた管渠延長の割合を示す指標。法定耐用年数を超えた管渠を保有していないことから、現時点においては適正な値となっている。
③『管渠改善率』…当該年度に更新した管渠延長の割合を示す指標。当該値は0.44となっているが0.08の誤りであり、年次計画にて実施している。</t>
    <rPh sb="100" eb="105">
      <t>カンキョロウキュウカ</t>
    </rPh>
    <rPh sb="207" eb="210">
      <t>トウガイチ</t>
    </rPh>
    <rPh sb="227" eb="228">
      <t>アヤマ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</si>
</sst>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c:v>
                </c:pt>
                <c:pt idx="1">
                  <c:v>0.15</c:v>
                </c:pt>
                <c:pt idx="2">
                  <c:v>0.11</c:v>
                </c:pt>
                <c:pt idx="3">
                  <c:v>0.06</c:v>
                </c:pt>
                <c:pt idx="4">
                  <c:v>0.44</c:v>
                </c:pt>
              </c:numCache>
            </c:numRef>
          </c:val>
          <c:extLst>
            <c:ext xmlns:c16="http://schemas.microsoft.com/office/drawing/2014/chart" uri="{C3380CC4-5D6E-409C-BE32-E72D297353CC}">
              <c16:uniqueId val="{00000000-E4AA-4F5C-97F9-FC655EABCC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E4AA-4F5C-97F9-FC655EABCC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55.72</c:v>
                </c:pt>
                <c:pt idx="1">
                  <c:v>60.06</c:v>
                </c:pt>
                <c:pt idx="2">
                  <c:v>56.76</c:v>
                </c:pt>
                <c:pt idx="3">
                  <c:v>51.33</c:v>
                </c:pt>
                <c:pt idx="4">
                  <c:v>54.44</c:v>
                </c:pt>
              </c:numCache>
            </c:numRef>
          </c:val>
          <c:extLst>
            <c:ext xmlns:c16="http://schemas.microsoft.com/office/drawing/2014/chart" uri="{C3380CC4-5D6E-409C-BE32-E72D297353CC}">
              <c16:uniqueId val="{00000000-8806-414E-AFEB-96584202F8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8806-414E-AFEB-96584202F8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76.75</c:v>
                </c:pt>
                <c:pt idx="1">
                  <c:v>77.83</c:v>
                </c:pt>
                <c:pt idx="2">
                  <c:v>78.040000000000006</c:v>
                </c:pt>
                <c:pt idx="3">
                  <c:v>78.819999999999993</c:v>
                </c:pt>
                <c:pt idx="4">
                  <c:v>78.760000000000005</c:v>
                </c:pt>
              </c:numCache>
            </c:numRef>
          </c:val>
          <c:extLst>
            <c:ext xmlns:c16="http://schemas.microsoft.com/office/drawing/2014/chart" uri="{C3380CC4-5D6E-409C-BE32-E72D297353CC}">
              <c16:uniqueId val="{00000000-1B03-41FB-8B8C-68F80055F3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1B03-41FB-8B8C-68F80055F3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99.91</c:v>
                </c:pt>
                <c:pt idx="1">
                  <c:v>96.62</c:v>
                </c:pt>
                <c:pt idx="2">
                  <c:v>96.16</c:v>
                </c:pt>
                <c:pt idx="3">
                  <c:v>99.99</c:v>
                </c:pt>
                <c:pt idx="4">
                  <c:v>100.01</c:v>
                </c:pt>
              </c:numCache>
            </c:numRef>
          </c:val>
          <c:extLst>
            <c:ext xmlns:c16="http://schemas.microsoft.com/office/drawing/2014/chart" uri="{C3380CC4-5D6E-409C-BE32-E72D297353CC}">
              <c16:uniqueId val="{00000000-C9C7-4C02-ABDD-A1FD1B9E50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105.53</c:v>
                </c:pt>
                <c:pt idx="1">
                  <c:v>105.06</c:v>
                </c:pt>
                <c:pt idx="2">
                  <c:v>106.81</c:v>
                </c:pt>
                <c:pt idx="3">
                  <c:v>106.5</c:v>
                </c:pt>
                <c:pt idx="4">
                  <c:v>106.22</c:v>
                </c:pt>
              </c:numCache>
            </c:numRef>
          </c:val>
          <c:smooth val="0"/>
          <c:extLst>
            <c:ext xmlns:c16="http://schemas.microsoft.com/office/drawing/2014/chart" uri="{C3380CC4-5D6E-409C-BE32-E72D297353CC}">
              <c16:uniqueId val="{00000001-C9C7-4C02-ABDD-A1FD1B9E50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37.75</c:v>
                </c:pt>
                <c:pt idx="1">
                  <c:v>38.659999999999997</c:v>
                </c:pt>
                <c:pt idx="2">
                  <c:v>38.51</c:v>
                </c:pt>
                <c:pt idx="3">
                  <c:v>39.049999999999997</c:v>
                </c:pt>
                <c:pt idx="4">
                  <c:v>40.19</c:v>
                </c:pt>
              </c:numCache>
            </c:numRef>
          </c:val>
          <c:extLst>
            <c:ext xmlns:c16="http://schemas.microsoft.com/office/drawing/2014/chart" uri="{C3380CC4-5D6E-409C-BE32-E72D297353CC}">
              <c16:uniqueId val="{00000000-C763-4A86-B682-FD356F745C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29.5</c:v>
                </c:pt>
                <c:pt idx="1">
                  <c:v>30.6</c:v>
                </c:pt>
                <c:pt idx="2">
                  <c:v>29.23</c:v>
                </c:pt>
                <c:pt idx="3">
                  <c:v>20.78</c:v>
                </c:pt>
                <c:pt idx="4">
                  <c:v>23.54</c:v>
                </c:pt>
              </c:numCache>
            </c:numRef>
          </c:val>
          <c:smooth val="0"/>
          <c:extLst>
            <c:ext xmlns:c16="http://schemas.microsoft.com/office/drawing/2014/chart" uri="{C3380CC4-5D6E-409C-BE32-E72D297353CC}">
              <c16:uniqueId val="{00000001-C763-4A86-B682-FD356F745C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00-434A-A507-648435C169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1.92</c:v>
                </c:pt>
                <c:pt idx="1">
                  <c:v>1.83</c:v>
                </c:pt>
                <c:pt idx="2">
                  <c:v>1.37</c:v>
                </c:pt>
                <c:pt idx="3">
                  <c:v>1.34</c:v>
                </c:pt>
                <c:pt idx="4">
                  <c:v>1.5</c:v>
                </c:pt>
              </c:numCache>
            </c:numRef>
          </c:val>
          <c:smooth val="0"/>
          <c:extLst>
            <c:ext xmlns:c16="http://schemas.microsoft.com/office/drawing/2014/chart" uri="{C3380CC4-5D6E-409C-BE32-E72D297353CC}">
              <c16:uniqueId val="{00000001-B200-434A-A507-648435C169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186.59</c:v>
                </c:pt>
                <c:pt idx="1">
                  <c:v>184.31</c:v>
                </c:pt>
                <c:pt idx="2">
                  <c:v>182.05</c:v>
                </c:pt>
                <c:pt idx="3">
                  <c:v>177.22</c:v>
                </c:pt>
                <c:pt idx="4">
                  <c:v>177.68</c:v>
                </c:pt>
              </c:numCache>
            </c:numRef>
          </c:val>
          <c:extLst>
            <c:ext xmlns:c16="http://schemas.microsoft.com/office/drawing/2014/chart" uri="{C3380CC4-5D6E-409C-BE32-E72D297353CC}">
              <c16:uniqueId val="{00000000-F114-4ECF-93D1-5C34E93878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39.08</c:v>
                </c:pt>
                <c:pt idx="1">
                  <c:v>41.56</c:v>
                </c:pt>
                <c:pt idx="2">
                  <c:v>34.4</c:v>
                </c:pt>
                <c:pt idx="3">
                  <c:v>18.36</c:v>
                </c:pt>
                <c:pt idx="4">
                  <c:v>18.010000000000002</c:v>
                </c:pt>
              </c:numCache>
            </c:numRef>
          </c:val>
          <c:smooth val="0"/>
          <c:extLst>
            <c:ext xmlns:c16="http://schemas.microsoft.com/office/drawing/2014/chart" uri="{C3380CC4-5D6E-409C-BE32-E72D297353CC}">
              <c16:uniqueId val="{00000001-F114-4ECF-93D1-5C34E93878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98.93</c:v>
                </c:pt>
                <c:pt idx="1">
                  <c:v>104.38</c:v>
                </c:pt>
                <c:pt idx="2">
                  <c:v>105.32</c:v>
                </c:pt>
                <c:pt idx="3">
                  <c:v>109.06</c:v>
                </c:pt>
                <c:pt idx="4">
                  <c:v>103.38</c:v>
                </c:pt>
              </c:numCache>
            </c:numRef>
          </c:val>
          <c:extLst>
            <c:ext xmlns:c16="http://schemas.microsoft.com/office/drawing/2014/chart" uri="{C3380CC4-5D6E-409C-BE32-E72D297353CC}">
              <c16:uniqueId val="{00000000-F3DD-4D30-8D8F-4AFEBE2EF7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81.33</c:v>
                </c:pt>
                <c:pt idx="1">
                  <c:v>80.81</c:v>
                </c:pt>
                <c:pt idx="2">
                  <c:v>68.17</c:v>
                </c:pt>
                <c:pt idx="3">
                  <c:v>55.6</c:v>
                </c:pt>
                <c:pt idx="4">
                  <c:v>59.4</c:v>
                </c:pt>
              </c:numCache>
            </c:numRef>
          </c:val>
          <c:smooth val="0"/>
          <c:extLst>
            <c:ext xmlns:c16="http://schemas.microsoft.com/office/drawing/2014/chart" uri="{C3380CC4-5D6E-409C-BE32-E72D297353CC}">
              <c16:uniqueId val="{00000001-F3DD-4D30-8D8F-4AFEBE2EF7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646.16</c:v>
                </c:pt>
                <c:pt idx="1">
                  <c:v>710.63</c:v>
                </c:pt>
                <c:pt idx="2">
                  <c:v>734.76</c:v>
                </c:pt>
                <c:pt idx="3">
                  <c:v>573.1</c:v>
                </c:pt>
                <c:pt idx="4">
                  <c:v>576.99</c:v>
                </c:pt>
              </c:numCache>
            </c:numRef>
          </c:val>
          <c:extLst>
            <c:ext xmlns:c16="http://schemas.microsoft.com/office/drawing/2014/chart" uri="{C3380CC4-5D6E-409C-BE32-E72D297353CC}">
              <c16:uniqueId val="{00000000-1E8A-4A24-8718-02C2F51D25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1E8A-4A24-8718-02C2F51D25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98.86</c:v>
                </c:pt>
                <c:pt idx="1">
                  <c:v>89.02</c:v>
                </c:pt>
                <c:pt idx="2">
                  <c:v>89.4</c:v>
                </c:pt>
                <c:pt idx="3">
                  <c:v>98.6</c:v>
                </c:pt>
                <c:pt idx="4">
                  <c:v>97.6</c:v>
                </c:pt>
              </c:numCache>
            </c:numRef>
          </c:val>
          <c:extLst>
            <c:ext xmlns:c16="http://schemas.microsoft.com/office/drawing/2014/chart" uri="{C3380CC4-5D6E-409C-BE32-E72D297353CC}">
              <c16:uniqueId val="{00000000-9CD4-4085-A1E0-B82C4C6E28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9CD4-4085-A1E0-B82C4C6E28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148.47</c:v>
                </c:pt>
                <c:pt idx="1">
                  <c:v>165.1</c:v>
                </c:pt>
                <c:pt idx="2">
                  <c:v>164.41</c:v>
                </c:pt>
                <c:pt idx="3">
                  <c:v>148.44999999999999</c:v>
                </c:pt>
                <c:pt idx="4">
                  <c:v>150.09</c:v>
                </c:pt>
              </c:numCache>
            </c:numRef>
          </c:val>
          <c:extLst>
            <c:ext xmlns:c16="http://schemas.microsoft.com/office/drawing/2014/chart" uri="{C3380CC4-5D6E-409C-BE32-E72D297353CC}">
              <c16:uniqueId val="{00000000-7CD8-4BF7-A727-846C33D637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7CD8-4BF7-A727-846C33D637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佐伯市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68364</v>
      </c>
      <c r="AM8" s="42"/>
      <c r="AN8" s="42"/>
      <c r="AO8" s="42"/>
      <c r="AP8" s="42"/>
      <c r="AQ8" s="42"/>
      <c r="AR8" s="42"/>
      <c r="AS8" s="42"/>
      <c r="AT8" s="35">
        <f>データ!T6</f>
        <v>903.14</v>
      </c>
      <c r="AU8" s="35"/>
      <c r="AV8" s="35"/>
      <c r="AW8" s="35"/>
      <c r="AX8" s="35"/>
      <c r="AY8" s="35"/>
      <c r="AZ8" s="35"/>
      <c r="BA8" s="35"/>
      <c r="BB8" s="35">
        <f>データ!U6</f>
        <v>75.7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71.819999999999993</v>
      </c>
      <c r="J10" s="35"/>
      <c r="K10" s="35"/>
      <c r="L10" s="35"/>
      <c r="M10" s="35"/>
      <c r="N10" s="35"/>
      <c r="O10" s="35"/>
      <c r="P10" s="35">
        <f>データ!P6</f>
        <v>28.22</v>
      </c>
      <c r="Q10" s="35"/>
      <c r="R10" s="35"/>
      <c r="S10" s="35"/>
      <c r="T10" s="35"/>
      <c r="U10" s="35"/>
      <c r="V10" s="35"/>
      <c r="W10" s="35">
        <f>データ!Q6</f>
        <v>53.28</v>
      </c>
      <c r="X10" s="35"/>
      <c r="Y10" s="35"/>
      <c r="Z10" s="35"/>
      <c r="AA10" s="35"/>
      <c r="AB10" s="35"/>
      <c r="AC10" s="35"/>
      <c r="AD10" s="42">
        <f>データ!R6</f>
        <v>2910</v>
      </c>
      <c r="AE10" s="42"/>
      <c r="AF10" s="42"/>
      <c r="AG10" s="42"/>
      <c r="AH10" s="42"/>
      <c r="AI10" s="42"/>
      <c r="AJ10" s="42"/>
      <c r="AK10" s="2"/>
      <c r="AL10" s="42">
        <f>データ!V6</f>
        <v>19160</v>
      </c>
      <c r="AM10" s="42"/>
      <c r="AN10" s="42"/>
      <c r="AO10" s="42"/>
      <c r="AP10" s="42"/>
      <c r="AQ10" s="42"/>
      <c r="AR10" s="42"/>
      <c r="AS10" s="42"/>
      <c r="AT10" s="35">
        <f>データ!W6</f>
        <v>4.29</v>
      </c>
      <c r="AU10" s="35"/>
      <c r="AV10" s="35"/>
      <c r="AW10" s="35"/>
      <c r="AX10" s="35"/>
      <c r="AY10" s="35"/>
      <c r="AZ10" s="35"/>
      <c r="BA10" s="35"/>
      <c r="BB10" s="35">
        <f>データ!X6</f>
        <v>4466.2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NmU73BIp41nVevWl9mh7MYxAOj/X6AVNoYXQnxAjDWp6iJaikQFclGGylriNZ8FlbHtHLTjUoqNl1cHR4XjcA==" saltValue="UDihd/4zj9nhFoP9pk70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442054</v>
      </c>
      <c r="D6" s="19">
        <f t="shared" si="3"/>
        <v>46</v>
      </c>
      <c r="E6" s="19">
        <f t="shared" si="3"/>
        <v>17</v>
      </c>
      <c r="F6" s="19">
        <f t="shared" si="3"/>
        <v>1</v>
      </c>
      <c r="G6" s="19">
        <f t="shared" si="3"/>
        <v>0</v>
      </c>
      <c r="H6" s="19" t="str">
        <f t="shared" si="3"/>
        <v>大分県　佐伯市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71.819999999999993</v>
      </c>
      <c r="P6" s="20">
        <f t="shared" si="3"/>
        <v>28.22</v>
      </c>
      <c r="Q6" s="20">
        <f t="shared" si="3"/>
        <v>53.28</v>
      </c>
      <c r="R6" s="20">
        <f t="shared" si="3"/>
        <v>2910</v>
      </c>
      <c r="S6" s="20">
        <f t="shared" si="3"/>
        <v>68364</v>
      </c>
      <c r="T6" s="20">
        <f t="shared" si="3"/>
        <v>903.14</v>
      </c>
      <c r="U6" s="20">
        <f t="shared" si="3"/>
        <v>75.7</v>
      </c>
      <c r="V6" s="20">
        <f t="shared" si="3"/>
        <v>19160</v>
      </c>
      <c r="W6" s="20">
        <f t="shared" si="3"/>
        <v>4.29</v>
      </c>
      <c r="X6" s="20">
        <f t="shared" si="3"/>
        <v>4466.2</v>
      </c>
      <c r="Y6" s="21">
        <f>IF(Y7="",NA(),Y7)</f>
        <v>99.91</v>
      </c>
      <c r="Z6" s="21">
        <f t="shared" ref="Z6:AH6" si="4">IF(Z7="",NA(),Z7)</f>
        <v>96.62</v>
      </c>
      <c r="AA6" s="21">
        <f t="shared" si="4"/>
        <v>96.16</v>
      </c>
      <c r="AB6" s="21">
        <f t="shared" si="4"/>
        <v>99.99</v>
      </c>
      <c r="AC6" s="21">
        <f t="shared" si="4"/>
        <v>100.01</v>
      </c>
      <c r="AD6" s="21">
        <f t="shared" si="4"/>
        <v>105.53</v>
      </c>
      <c r="AE6" s="21">
        <f t="shared" si="4"/>
        <v>105.06</v>
      </c>
      <c r="AF6" s="21">
        <f t="shared" si="4"/>
        <v>106.81</v>
      </c>
      <c r="AG6" s="21">
        <f t="shared" si="4"/>
        <v>106.5</v>
      </c>
      <c r="AH6" s="21">
        <f t="shared" si="4"/>
        <v>106.22</v>
      </c>
      <c r="AI6" s="20" t="str">
        <f>IF(AI7="","",IF(AI7="-","【-】","【"&amp;SUBSTITUTE(TEXT(AI7,"#,##0.00"),"-","△")&amp;"】"))</f>
        <v>【107.02】</v>
      </c>
      <c r="AJ6" s="21">
        <f>IF(AJ7="",NA(),AJ7)</f>
        <v>186.59</v>
      </c>
      <c r="AK6" s="21">
        <f t="shared" ref="AK6:AS6" si="5">IF(AK7="",NA(),AK7)</f>
        <v>184.31</v>
      </c>
      <c r="AL6" s="21">
        <f t="shared" si="5"/>
        <v>182.05</v>
      </c>
      <c r="AM6" s="21">
        <f t="shared" si="5"/>
        <v>177.22</v>
      </c>
      <c r="AN6" s="21">
        <f t="shared" si="5"/>
        <v>177.68</v>
      </c>
      <c r="AO6" s="21">
        <f t="shared" si="5"/>
        <v>39.08</v>
      </c>
      <c r="AP6" s="21">
        <f t="shared" si="5"/>
        <v>41.56</v>
      </c>
      <c r="AQ6" s="21">
        <f t="shared" si="5"/>
        <v>34.4</v>
      </c>
      <c r="AR6" s="21">
        <f t="shared" si="5"/>
        <v>18.36</v>
      </c>
      <c r="AS6" s="21">
        <f t="shared" si="5"/>
        <v>18.010000000000002</v>
      </c>
      <c r="AT6" s="20" t="str">
        <f>IF(AT7="","",IF(AT7="-","【-】","【"&amp;SUBSTITUTE(TEXT(AT7,"#,##0.00"),"-","△")&amp;"】"))</f>
        <v>【3.09】</v>
      </c>
      <c r="AU6" s="21">
        <f>IF(AU7="",NA(),AU7)</f>
        <v>98.93</v>
      </c>
      <c r="AV6" s="21">
        <f t="shared" ref="AV6:BD6" si="6">IF(AV7="",NA(),AV7)</f>
        <v>104.38</v>
      </c>
      <c r="AW6" s="21">
        <f t="shared" si="6"/>
        <v>105.32</v>
      </c>
      <c r="AX6" s="21">
        <f t="shared" si="6"/>
        <v>109.06</v>
      </c>
      <c r="AY6" s="21">
        <f t="shared" si="6"/>
        <v>103.38</v>
      </c>
      <c r="AZ6" s="21">
        <f t="shared" si="6"/>
        <v>81.33</v>
      </c>
      <c r="BA6" s="21">
        <f t="shared" si="6"/>
        <v>80.81</v>
      </c>
      <c r="BB6" s="21">
        <f t="shared" si="6"/>
        <v>68.17</v>
      </c>
      <c r="BC6" s="21">
        <f t="shared" si="6"/>
        <v>55.6</v>
      </c>
      <c r="BD6" s="21">
        <f t="shared" si="6"/>
        <v>59.4</v>
      </c>
      <c r="BE6" s="20" t="str">
        <f>IF(BE7="","",IF(BE7="-","【-】","【"&amp;SUBSTITUTE(TEXT(BE7,"#,##0.00"),"-","△")&amp;"】"))</f>
        <v>【71.39】</v>
      </c>
      <c r="BF6" s="21">
        <f>IF(BF7="",NA(),BF7)</f>
        <v>646.16</v>
      </c>
      <c r="BG6" s="21">
        <f t="shared" ref="BG6:BO6" si="7">IF(BG7="",NA(),BG7)</f>
        <v>710.63</v>
      </c>
      <c r="BH6" s="21">
        <f t="shared" si="7"/>
        <v>734.76</v>
      </c>
      <c r="BI6" s="21">
        <f t="shared" si="7"/>
        <v>573.1</v>
      </c>
      <c r="BJ6" s="21">
        <f t="shared" si="7"/>
        <v>576.99</v>
      </c>
      <c r="BK6" s="21">
        <f t="shared" si="7"/>
        <v>799.11</v>
      </c>
      <c r="BL6" s="21">
        <f t="shared" si="7"/>
        <v>768.62</v>
      </c>
      <c r="BM6" s="21">
        <f t="shared" si="7"/>
        <v>789.44</v>
      </c>
      <c r="BN6" s="21">
        <f t="shared" si="7"/>
        <v>789.08</v>
      </c>
      <c r="BO6" s="21">
        <f t="shared" si="7"/>
        <v>747.84</v>
      </c>
      <c r="BP6" s="20" t="str">
        <f>IF(BP7="","",IF(BP7="-","【-】","【"&amp;SUBSTITUTE(TEXT(BP7,"#,##0.00"),"-","△")&amp;"】"))</f>
        <v>【669.11】</v>
      </c>
      <c r="BQ6" s="21">
        <f>IF(BQ7="",NA(),BQ7)</f>
        <v>98.86</v>
      </c>
      <c r="BR6" s="21">
        <f t="shared" ref="BR6:BZ6" si="8">IF(BR7="",NA(),BR7)</f>
        <v>89.02</v>
      </c>
      <c r="BS6" s="21">
        <f t="shared" si="8"/>
        <v>89.4</v>
      </c>
      <c r="BT6" s="21">
        <f t="shared" si="8"/>
        <v>98.6</v>
      </c>
      <c r="BU6" s="21">
        <f t="shared" si="8"/>
        <v>97.6</v>
      </c>
      <c r="BV6" s="21">
        <f t="shared" si="8"/>
        <v>87.69</v>
      </c>
      <c r="BW6" s="21">
        <f t="shared" si="8"/>
        <v>88.06</v>
      </c>
      <c r="BX6" s="21">
        <f t="shared" si="8"/>
        <v>87.29</v>
      </c>
      <c r="BY6" s="21">
        <f t="shared" si="8"/>
        <v>88.25</v>
      </c>
      <c r="BZ6" s="21">
        <f t="shared" si="8"/>
        <v>90.17</v>
      </c>
      <c r="CA6" s="20" t="str">
        <f>IF(CA7="","",IF(CA7="-","【-】","【"&amp;SUBSTITUTE(TEXT(CA7,"#,##0.00"),"-","△")&amp;"】"))</f>
        <v>【99.73】</v>
      </c>
      <c r="CB6" s="21">
        <f>IF(CB7="",NA(),CB7)</f>
        <v>148.47</v>
      </c>
      <c r="CC6" s="21">
        <f t="shared" ref="CC6:CK6" si="9">IF(CC7="",NA(),CC7)</f>
        <v>165.1</v>
      </c>
      <c r="CD6" s="21">
        <f t="shared" si="9"/>
        <v>164.41</v>
      </c>
      <c r="CE6" s="21">
        <f t="shared" si="9"/>
        <v>148.44999999999999</v>
      </c>
      <c r="CF6" s="21">
        <f t="shared" si="9"/>
        <v>150.09</v>
      </c>
      <c r="CG6" s="21">
        <f t="shared" si="9"/>
        <v>180.07</v>
      </c>
      <c r="CH6" s="21">
        <f t="shared" si="9"/>
        <v>179.32</v>
      </c>
      <c r="CI6" s="21">
        <f t="shared" si="9"/>
        <v>176.67</v>
      </c>
      <c r="CJ6" s="21">
        <f t="shared" si="9"/>
        <v>176.37</v>
      </c>
      <c r="CK6" s="21">
        <f t="shared" si="9"/>
        <v>173.17</v>
      </c>
      <c r="CL6" s="20" t="str">
        <f>IF(CL7="","",IF(CL7="-","【-】","【"&amp;SUBSTITUTE(TEXT(CL7,"#,##0.00"),"-","△")&amp;"】"))</f>
        <v>【134.98】</v>
      </c>
      <c r="CM6" s="21">
        <f>IF(CM7="",NA(),CM7)</f>
        <v>55.72</v>
      </c>
      <c r="CN6" s="21">
        <f t="shared" ref="CN6:CV6" si="10">IF(CN7="",NA(),CN7)</f>
        <v>60.06</v>
      </c>
      <c r="CO6" s="21">
        <f t="shared" si="10"/>
        <v>56.76</v>
      </c>
      <c r="CP6" s="21">
        <f t="shared" si="10"/>
        <v>51.33</v>
      </c>
      <c r="CQ6" s="21">
        <f t="shared" si="10"/>
        <v>54.44</v>
      </c>
      <c r="CR6" s="21">
        <f t="shared" si="10"/>
        <v>58.4</v>
      </c>
      <c r="CS6" s="21">
        <f t="shared" si="10"/>
        <v>58</v>
      </c>
      <c r="CT6" s="21">
        <f t="shared" si="10"/>
        <v>57.42</v>
      </c>
      <c r="CU6" s="21">
        <f t="shared" si="10"/>
        <v>56.72</v>
      </c>
      <c r="CV6" s="21">
        <f t="shared" si="10"/>
        <v>56.43</v>
      </c>
      <c r="CW6" s="20" t="str">
        <f>IF(CW7="","",IF(CW7="-","【-】","【"&amp;SUBSTITUTE(TEXT(CW7,"#,##0.00"),"-","△")&amp;"】"))</f>
        <v>【59.99】</v>
      </c>
      <c r="CX6" s="21">
        <f>IF(CX7="",NA(),CX7)</f>
        <v>76.75</v>
      </c>
      <c r="CY6" s="21">
        <f t="shared" ref="CY6:DG6" si="11">IF(CY7="",NA(),CY7)</f>
        <v>77.83</v>
      </c>
      <c r="CZ6" s="21">
        <f t="shared" si="11"/>
        <v>78.040000000000006</v>
      </c>
      <c r="DA6" s="21">
        <f t="shared" si="11"/>
        <v>78.819999999999993</v>
      </c>
      <c r="DB6" s="21">
        <f t="shared" si="11"/>
        <v>78.760000000000005</v>
      </c>
      <c r="DC6" s="21">
        <f t="shared" si="11"/>
        <v>89.68</v>
      </c>
      <c r="DD6" s="21">
        <f t="shared" si="11"/>
        <v>89.79</v>
      </c>
      <c r="DE6" s="21">
        <f t="shared" si="11"/>
        <v>90.42</v>
      </c>
      <c r="DF6" s="21">
        <f t="shared" si="11"/>
        <v>90.72</v>
      </c>
      <c r="DG6" s="21">
        <f t="shared" si="11"/>
        <v>91.07</v>
      </c>
      <c r="DH6" s="20" t="str">
        <f>IF(DH7="","",IF(DH7="-","【-】","【"&amp;SUBSTITUTE(TEXT(DH7,"#,##0.00"),"-","△")&amp;"】"))</f>
        <v>【95.72】</v>
      </c>
      <c r="DI6" s="21">
        <f>IF(DI7="",NA(),DI7)</f>
        <v>37.75</v>
      </c>
      <c r="DJ6" s="21">
        <f t="shared" ref="DJ6:DR6" si="12">IF(DJ7="",NA(),DJ7)</f>
        <v>38.659999999999997</v>
      </c>
      <c r="DK6" s="21">
        <f t="shared" si="12"/>
        <v>38.51</v>
      </c>
      <c r="DL6" s="21">
        <f t="shared" si="12"/>
        <v>39.049999999999997</v>
      </c>
      <c r="DM6" s="21">
        <f t="shared" si="12"/>
        <v>40.19</v>
      </c>
      <c r="DN6" s="21">
        <f t="shared" si="12"/>
        <v>29.5</v>
      </c>
      <c r="DO6" s="21">
        <f t="shared" si="12"/>
        <v>30.6</v>
      </c>
      <c r="DP6" s="21">
        <f t="shared" si="12"/>
        <v>29.23</v>
      </c>
      <c r="DQ6" s="21">
        <f t="shared" si="12"/>
        <v>20.78</v>
      </c>
      <c r="DR6" s="21">
        <f t="shared" si="12"/>
        <v>23.54</v>
      </c>
      <c r="DS6" s="20" t="str">
        <f>IF(DS7="","",IF(DS7="-","【-】","【"&amp;SUBSTITUTE(TEXT(DS7,"#,##0.00"),"-","△")&amp;"】"))</f>
        <v>【38.17】</v>
      </c>
      <c r="DT6" s="20">
        <f>IF(DT7="",NA(),DT7)</f>
        <v>0</v>
      </c>
      <c r="DU6" s="20">
        <f t="shared" ref="DU6:EC6" si="13">IF(DU7="",NA(),DU7)</f>
        <v>0</v>
      </c>
      <c r="DV6" s="20">
        <f t="shared" si="13"/>
        <v>0</v>
      </c>
      <c r="DW6" s="20">
        <f t="shared" si="13"/>
        <v>0</v>
      </c>
      <c r="DX6" s="20">
        <f t="shared" si="13"/>
        <v>0</v>
      </c>
      <c r="DY6" s="21">
        <f t="shared" si="13"/>
        <v>1.92</v>
      </c>
      <c r="DZ6" s="21">
        <f t="shared" si="13"/>
        <v>1.83</v>
      </c>
      <c r="EA6" s="21">
        <f t="shared" si="13"/>
        <v>1.37</v>
      </c>
      <c r="EB6" s="21">
        <f t="shared" si="13"/>
        <v>1.34</v>
      </c>
      <c r="EC6" s="21">
        <f t="shared" si="13"/>
        <v>1.5</v>
      </c>
      <c r="ED6" s="20" t="str">
        <f>IF(ED7="","",IF(ED7="-","【-】","【"&amp;SUBSTITUTE(TEXT(ED7,"#,##0.00"),"-","△")&amp;"】"))</f>
        <v>【6.54】</v>
      </c>
      <c r="EE6" s="21">
        <f>IF(EE7="",NA(),EE7)</f>
        <v>0.1</v>
      </c>
      <c r="EF6" s="21">
        <f t="shared" ref="EF6:EN6" si="14">IF(EF7="",NA(),EF7)</f>
        <v>0.15</v>
      </c>
      <c r="EG6" s="21">
        <f t="shared" si="14"/>
        <v>0.11</v>
      </c>
      <c r="EH6" s="21">
        <f t="shared" si="14"/>
        <v>0.06</v>
      </c>
      <c r="EI6" s="21">
        <f t="shared" si="14"/>
        <v>0.44</v>
      </c>
      <c r="EJ6" s="21">
        <f t="shared" si="14"/>
        <v>0.23</v>
      </c>
      <c r="EK6" s="21">
        <f t="shared" si="14"/>
        <v>0.21</v>
      </c>
      <c r="EL6" s="21">
        <f t="shared" si="14"/>
        <v>0.17</v>
      </c>
      <c r="EM6" s="21">
        <f t="shared" si="14"/>
        <v>0.15</v>
      </c>
      <c r="EN6" s="21">
        <f t="shared" si="14"/>
        <v>0.15</v>
      </c>
      <c r="EO6" s="20" t="str">
        <f>IF(EO7="","",IF(EO7="-","【-】","【"&amp;SUBSTITUTE(TEXT(EO7,"#,##0.00"),"-","△")&amp;"】"))</f>
        <v>【0.24】</v>
      </c>
    </row>
    <row r="7" spans="1:148" s="22" customFormat="1" x14ac:dyDescent="0.15">
      <c r="A7" s="14"/>
      <c r="B7" s="23">
        <v>2021</v>
      </c>
      <c r="C7" s="23">
        <v>442054</v>
      </c>
      <c r="D7" s="23">
        <v>46</v>
      </c>
      <c r="E7" s="23">
        <v>17</v>
      </c>
      <c r="F7" s="23">
        <v>1</v>
      </c>
      <c r="G7" s="23">
        <v>0</v>
      </c>
      <c r="H7" s="23" t="s">
        <v>95</v>
      </c>
      <c r="I7" s="23" t="s">
        <v>96</v>
      </c>
      <c r="J7" s="23" t="s">
        <v>97</v>
      </c>
      <c r="K7" s="23" t="s">
        <v>98</v>
      </c>
      <c r="L7" s="23" t="s">
        <v>99</v>
      </c>
      <c r="M7" s="23" t="s">
        <v>100</v>
      </c>
      <c r="N7" s="24" t="s">
        <v>101</v>
      </c>
      <c r="O7" s="24">
        <v>71.819999999999993</v>
      </c>
      <c r="P7" s="24">
        <v>28.22</v>
      </c>
      <c r="Q7" s="24">
        <v>53.28</v>
      </c>
      <c r="R7" s="24">
        <v>2910</v>
      </c>
      <c r="S7" s="24">
        <v>68364</v>
      </c>
      <c r="T7" s="24">
        <v>903.14</v>
      </c>
      <c r="U7" s="24">
        <v>75.7</v>
      </c>
      <c r="V7" s="24">
        <v>19160</v>
      </c>
      <c r="W7" s="24">
        <v>4.29</v>
      </c>
      <c r="X7" s="24">
        <v>4466.2</v>
      </c>
      <c r="Y7" s="24">
        <v>99.91</v>
      </c>
      <c r="Z7" s="24">
        <v>96.62</v>
      </c>
      <c r="AA7" s="24">
        <v>96.16</v>
      </c>
      <c r="AB7" s="24">
        <v>99.99</v>
      </c>
      <c r="AC7" s="24">
        <v>100.01</v>
      </c>
      <c r="AD7" s="24">
        <v>105.53</v>
      </c>
      <c r="AE7" s="24">
        <v>105.06</v>
      </c>
      <c r="AF7" s="24">
        <v>106.81</v>
      </c>
      <c r="AG7" s="24">
        <v>106.5</v>
      </c>
      <c r="AH7" s="24">
        <v>106.22</v>
      </c>
      <c r="AI7" s="24">
        <v>107.02</v>
      </c>
      <c r="AJ7" s="24">
        <v>186.59</v>
      </c>
      <c r="AK7" s="24">
        <v>184.31</v>
      </c>
      <c r="AL7" s="24">
        <v>182.05</v>
      </c>
      <c r="AM7" s="24">
        <v>177.22</v>
      </c>
      <c r="AN7" s="24">
        <v>177.68</v>
      </c>
      <c r="AO7" s="24">
        <v>39.08</v>
      </c>
      <c r="AP7" s="24">
        <v>41.56</v>
      </c>
      <c r="AQ7" s="24">
        <v>34.4</v>
      </c>
      <c r="AR7" s="24">
        <v>18.36</v>
      </c>
      <c r="AS7" s="24">
        <v>18.010000000000002</v>
      </c>
      <c r="AT7" s="24">
        <v>3.09</v>
      </c>
      <c r="AU7" s="24">
        <v>98.93</v>
      </c>
      <c r="AV7" s="24">
        <v>104.38</v>
      </c>
      <c r="AW7" s="24">
        <v>105.32</v>
      </c>
      <c r="AX7" s="24">
        <v>109.06</v>
      </c>
      <c r="AY7" s="24">
        <v>103.38</v>
      </c>
      <c r="AZ7" s="24">
        <v>81.33</v>
      </c>
      <c r="BA7" s="24">
        <v>80.81</v>
      </c>
      <c r="BB7" s="24">
        <v>68.17</v>
      </c>
      <c r="BC7" s="24">
        <v>55.6</v>
      </c>
      <c r="BD7" s="24">
        <v>59.4</v>
      </c>
      <c r="BE7" s="24">
        <v>71.39</v>
      </c>
      <c r="BF7" s="24">
        <v>646.16</v>
      </c>
      <c r="BG7" s="24">
        <v>710.63</v>
      </c>
      <c r="BH7" s="24">
        <v>734.76</v>
      </c>
      <c r="BI7" s="24">
        <v>573.1</v>
      </c>
      <c r="BJ7" s="24">
        <v>576.99</v>
      </c>
      <c r="BK7" s="24">
        <v>799.11</v>
      </c>
      <c r="BL7" s="24">
        <v>768.62</v>
      </c>
      <c r="BM7" s="24">
        <v>789.44</v>
      </c>
      <c r="BN7" s="24">
        <v>789.08</v>
      </c>
      <c r="BO7" s="24">
        <v>747.84</v>
      </c>
      <c r="BP7" s="24">
        <v>669.11</v>
      </c>
      <c r="BQ7" s="24">
        <v>98.86</v>
      </c>
      <c r="BR7" s="24">
        <v>89.02</v>
      </c>
      <c r="BS7" s="24">
        <v>89.4</v>
      </c>
      <c r="BT7" s="24">
        <v>98.6</v>
      </c>
      <c r="BU7" s="24">
        <v>97.6</v>
      </c>
      <c r="BV7" s="24">
        <v>87.69</v>
      </c>
      <c r="BW7" s="24">
        <v>88.06</v>
      </c>
      <c r="BX7" s="24">
        <v>87.29</v>
      </c>
      <c r="BY7" s="24">
        <v>88.25</v>
      </c>
      <c r="BZ7" s="24">
        <v>90.17</v>
      </c>
      <c r="CA7" s="24">
        <v>99.73</v>
      </c>
      <c r="CB7" s="24">
        <v>148.47</v>
      </c>
      <c r="CC7" s="24">
        <v>165.1</v>
      </c>
      <c r="CD7" s="24">
        <v>164.41</v>
      </c>
      <c r="CE7" s="24">
        <v>148.44999999999999</v>
      </c>
      <c r="CF7" s="24">
        <v>150.09</v>
      </c>
      <c r="CG7" s="24">
        <v>180.07</v>
      </c>
      <c r="CH7" s="24">
        <v>179.32</v>
      </c>
      <c r="CI7" s="24">
        <v>176.67</v>
      </c>
      <c r="CJ7" s="24">
        <v>176.37</v>
      </c>
      <c r="CK7" s="24">
        <v>173.17</v>
      </c>
      <c r="CL7" s="24">
        <v>134.97999999999999</v>
      </c>
      <c r="CM7" s="24">
        <v>55.72</v>
      </c>
      <c r="CN7" s="24">
        <v>60.06</v>
      </c>
      <c r="CO7" s="24">
        <v>56.76</v>
      </c>
      <c r="CP7" s="24">
        <v>51.33</v>
      </c>
      <c r="CQ7" s="24">
        <v>54.44</v>
      </c>
      <c r="CR7" s="24">
        <v>58.4</v>
      </c>
      <c r="CS7" s="24">
        <v>58</v>
      </c>
      <c r="CT7" s="24">
        <v>57.42</v>
      </c>
      <c r="CU7" s="24">
        <v>56.72</v>
      </c>
      <c r="CV7" s="24">
        <v>56.43</v>
      </c>
      <c r="CW7" s="24">
        <v>59.99</v>
      </c>
      <c r="CX7" s="24">
        <v>76.75</v>
      </c>
      <c r="CY7" s="24">
        <v>77.83</v>
      </c>
      <c r="CZ7" s="24">
        <v>78.040000000000006</v>
      </c>
      <c r="DA7" s="24">
        <v>78.819999999999993</v>
      </c>
      <c r="DB7" s="24">
        <v>78.760000000000005</v>
      </c>
      <c r="DC7" s="24">
        <v>89.68</v>
      </c>
      <c r="DD7" s="24">
        <v>89.79</v>
      </c>
      <c r="DE7" s="24">
        <v>90.42</v>
      </c>
      <c r="DF7" s="24">
        <v>90.72</v>
      </c>
      <c r="DG7" s="24">
        <v>91.07</v>
      </c>
      <c r="DH7" s="24">
        <v>95.72</v>
      </c>
      <c r="DI7" s="24">
        <v>37.75</v>
      </c>
      <c r="DJ7" s="24">
        <v>38.659999999999997</v>
      </c>
      <c r="DK7" s="24">
        <v>38.51</v>
      </c>
      <c r="DL7" s="24">
        <v>39.049999999999997</v>
      </c>
      <c r="DM7" s="24">
        <v>40.19</v>
      </c>
      <c r="DN7" s="24">
        <v>29.5</v>
      </c>
      <c r="DO7" s="24">
        <v>30.6</v>
      </c>
      <c r="DP7" s="24">
        <v>29.23</v>
      </c>
      <c r="DQ7" s="24">
        <v>20.78</v>
      </c>
      <c r="DR7" s="24">
        <v>23.54</v>
      </c>
      <c r="DS7" s="24">
        <v>38.17</v>
      </c>
      <c r="DT7" s="24">
        <v>0</v>
      </c>
      <c r="DU7" s="24">
        <v>0</v>
      </c>
      <c r="DV7" s="24">
        <v>0</v>
      </c>
      <c r="DW7" s="24">
        <v>0</v>
      </c>
      <c r="DX7" s="24">
        <v>0</v>
      </c>
      <c r="DY7" s="24">
        <v>1.92</v>
      </c>
      <c r="DZ7" s="24">
        <v>1.83</v>
      </c>
      <c r="EA7" s="24">
        <v>1.37</v>
      </c>
      <c r="EB7" s="24">
        <v>1.34</v>
      </c>
      <c r="EC7" s="24">
        <v>1.5</v>
      </c>
      <c r="ED7" s="24">
        <v>6.54</v>
      </c>
      <c r="EE7" s="24">
        <v>0.1</v>
      </c>
      <c r="EF7" s="24">
        <v>0.15</v>
      </c>
      <c r="EG7" s="24">
        <v>0.11</v>
      </c>
      <c r="EH7" s="24">
        <v>0.06</v>
      </c>
      <c r="EI7" s="24">
        <v>0.44</v>
      </c>
      <c r="EJ7" s="24">
        <v>0.23</v>
      </c>
      <c r="EK7" s="24">
        <v>0.21</v>
      </c>
      <c r="EL7" s="24">
        <v>0.17</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2023-01-12T23:35:40Z</dcterms:created>
  <dcterms:modified xsi:type="dcterms:W3CDTF">2023-02-02T00:30:52Z</dcterms:modified>
  <cp:category/>
</cp:coreProperties>
</file>