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05佐伯市○\"/>
    </mc:Choice>
  </mc:AlternateContent>
  <workbookProtection workbookAlgorithmName="SHA-512" workbookHashValue="+qHaK77jJwKp5kdlsJAKQv5Oc88Okit3HEiz6Ob0NKCTW/MxG+lqaOjbP+UVOFgdcxxQD+VLaLeDRT8ssbD3JA==" workbookSaltValue="XD2EkRglE5NkeBk7CPbM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<sst xmlns="http://schemas.openxmlformats.org/spreadsheetml/2006/main" count="228" uniqueCount="115">
  <si>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</si>
  <si>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</si>
  <si>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</si>
  <si>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</si>
  <si>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</si>
  <si>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</si>
  <si>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</si>
  <si>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</si>
  <si>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</si>
  <si>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</si>
  <si>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</si>
  <si>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</si>
  <si>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</si>
  <si>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</si>
  <si>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</si>
  <si>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</si>
  <si>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</si>
  <si>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</si>
  <si>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</si>
  <si>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</si>
  <si>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</si>
  <si>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</si>
  <si>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</si>
  <si>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</si>
  <si>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</si>
  <si>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</si>
  <si>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</si>
  <si>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</si>
  <si>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</si>
  <si>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</si>
  <si>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</si>
  <si>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</si>
  <si>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</si>
  <si>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</si>
  <si>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</si>
  <si>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</si>
  <si>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</si>
  <si>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</si>
  <si>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</si>
  <si>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</si>
  <si>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</si>
  <si>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</si>
  <si>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</si>
  <si>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</si>
  <si>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</si>
  <si>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</si>
  <si>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</si>
  <si>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</si>
  <si>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</si>
  <si>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</si>
  <si>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</si>
  <si>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</si>
  <si>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</si>
  <si>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</si>
  <si>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</si>
  <si>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</si>
  <si>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</si>
  <si>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</si>
  <si>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</si>
  <si>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</si>
  <si>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</si>
  <si>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</si>
  <si>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</si>
  <si>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</si>
  <si>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</si>
  <si>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</si>
  <si>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</si>
  <si>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</si>
  <si>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</si>
  <si>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</si>
  <si>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</si>
  <si>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</si>
  <si>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</si>
  <si>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</si>
  <si>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</si>
  <si>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</si>
  <si>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</si>
  <si>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</si>
  <si>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</si>
  <si>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</si>
  <si>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</si>
  <si>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</si>
  <si>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</si>
  <si>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</si>
  <si>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</si>
  <si>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</si>
  <si>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</si>
  <si>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</si>
  <si>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</si>
  <si>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</si>
  <si>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</si>
  <si>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</si>
  <si>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</si>
  <si>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</si>
  <si>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</si>
  <si>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</si>
  <si>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</si>
  <si>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</si>
  <si>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</si>
  <si>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</si>
  <si>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</si>
  <si>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</si>
  <si>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</si>
  <si>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</si>
  <si>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</si>
  <si>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</si>
  <si>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</si>
  <si>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</si>
  <si>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</si>
  <si>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</si>
  <si>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</si>
  <si>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</si>
  <si>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経常費用が経常収益でどの程度賄われているかを示す指標。給水収益の減少等により、近年は赤字傾向にあることから、経営状況改善のため令和4年度に料金改定（値上げ）を実施しました。
③『流動比率』‥流動負債に対する流動資産の割合で短期債務に対する支払能力を表す指標。指標は100％を上回っているものの、現金等の流動資産は減少傾向にあることから、経営の改善が必要です。
④『企業債残高対給水収益比率』‥給水収益に対する企業債残高の割合であり、企業債残高の規模を表す指標。過去5年間において類似団体を大きく上回っており、適切な数値ではないといえます。
⑤『料金回収率』‥給水に係る費用が、どの程度給水収益で賄えているかを表した指標。指標は100％を下回っており、給水収益では必要経費を賄えていないといえます。
⑥『給水原価』‥有収水量1㎥あたりについて、どれだけの費用がかかっているかを表す指標。類似団体と比べて低いものの、経常費用の増加等により給水原価は供給単価を上回っており、適切な数値ではないといえます。　　　　　　　　
⑦『施設利用率』‥配水能力に対する配水量の割合で、施設の利用状況を判断する指標。現状は良好といえますが、給水人口の減少等を踏まえると、今後は施設の統廃合やダウンサイジングを検討する必要があります。
⑧『有収率』‥施設の稼働が収益につながっているかを判断する指標。過去5年間において類似団体を下回っているものの、近年は漏水調査等の取組を強化していることから、回復傾向にあります。</t>
    <rPh sb="37" eb="41">
      <t>キュウスイシュウエキ</t>
    </rPh>
    <rPh sb="42" eb="45">
      <t>ゲンショウトウ</t>
    </rPh>
    <rPh sb="49" eb="51">
      <t>キンネン</t>
    </rPh>
    <rPh sb="52" eb="54">
      <t>アカジ</t>
    </rPh>
    <rPh sb="54" eb="56">
      <t>ケイコウ</t>
    </rPh>
    <rPh sb="64" eb="70">
      <t>ケイエイジョウキョウカイゼン</t>
    </rPh>
    <rPh sb="73" eb="75">
      <t>レイワ</t>
    </rPh>
    <rPh sb="76" eb="78">
      <t>ネンド</t>
    </rPh>
    <rPh sb="79" eb="83">
      <t>リョウキンカイテイ</t>
    </rPh>
    <rPh sb="84" eb="86">
      <t>ネア</t>
    </rPh>
    <rPh sb="89" eb="91">
      <t>ジッシ</t>
    </rPh>
    <rPh sb="139" eb="141">
      <t>シヒョウ</t>
    </rPh>
    <rPh sb="147" eb="149">
      <t>ウワマワ</t>
    </rPh>
    <rPh sb="168" eb="170">
      <t>ケイコウ</t>
    </rPh>
    <rPh sb="178" eb="180">
      <t>ケイエイ</t>
    </rPh>
    <rPh sb="181" eb="183">
      <t>カイゼン</t>
    </rPh>
    <rPh sb="184" eb="186">
      <t>ヒツヨウ</t>
    </rPh>
    <rPh sb="240" eb="242">
      <t>カコ</t>
    </rPh>
    <rPh sb="243" eb="245">
      <t>ネンカン</t>
    </rPh>
    <rPh sb="249" eb="251">
      <t>ルイジ</t>
    </rPh>
    <rPh sb="251" eb="253">
      <t>ダンタイ</t>
    </rPh>
    <rPh sb="254" eb="255">
      <t>オオ</t>
    </rPh>
    <rPh sb="257" eb="259">
      <t>ウワマワ</t>
    </rPh>
    <rPh sb="264" eb="266">
      <t>テキセツ</t>
    </rPh>
    <rPh sb="267" eb="269">
      <t>スウチ</t>
    </rPh>
    <rPh sb="320" eb="322">
      <t>シヒョウ</t>
    </rPh>
    <rPh sb="328" eb="330">
      <t>シタマワ</t>
    </rPh>
    <rPh sb="402" eb="404">
      <t>ルイジ</t>
    </rPh>
    <rPh sb="404" eb="406">
      <t>ダンタイ</t>
    </rPh>
    <rPh sb="407" eb="408">
      <t>クラ</t>
    </rPh>
    <rPh sb="410" eb="411">
      <t>ヒク</t>
    </rPh>
    <rPh sb="508" eb="510">
      <t>ゲンジョウ</t>
    </rPh>
    <rPh sb="511" eb="513">
      <t>リョウコウ</t>
    </rPh>
    <rPh sb="520" eb="522">
      <t>キュウスイ</t>
    </rPh>
    <rPh sb="522" eb="524">
      <t>ジンコウ</t>
    </rPh>
    <rPh sb="525" eb="527">
      <t>ゲンショウ</t>
    </rPh>
    <rPh sb="527" eb="528">
      <t>トウ</t>
    </rPh>
    <rPh sb="529" eb="530">
      <t>フ</t>
    </rPh>
    <rPh sb="535" eb="537">
      <t>コンゴ</t>
    </rPh>
    <rPh sb="538" eb="540">
      <t>シセツ</t>
    </rPh>
    <rPh sb="541" eb="544">
      <t>トウハイゴウ</t>
    </rPh>
    <rPh sb="554" eb="556">
      <t>ケントウ</t>
    </rPh>
    <rPh sb="558" eb="560">
      <t>ヒツヨウ</t>
    </rPh>
    <rPh sb="623" eb="625">
      <t>キンネン</t>
    </rPh>
    <rPh sb="632" eb="634">
      <t>トリクミ</t>
    </rPh>
    <rPh sb="635" eb="637">
      <t>キョウカ</t>
    </rPh>
    <rPh sb="646" eb="648">
      <t>カイフク</t>
    </rPh>
    <rPh sb="648" eb="650">
      <t>ケイコウ</t>
    </rPh>
    <phoneticPr fontId="4"/>
  </si>
  <si>
    <t>①『有形固定資産減価償却率』‥有形固定資産のうち償却対象資産の減価償却がどの程度進んでいるかを表す指標。平成30年度には簡易水道事業分の償却対象資産の増加により数値が低下したものの、令和元年度以降は上昇傾向にあることから、今後も計画的な更新が必要です。
②『管路経年化率』‥法定耐用年数を超えた管路延長の割合を表す指標。令和3年度は類似団体と比べて低くなったものの、依然として老朽化は進行していることから、更新等の財源を確保し、計画的に更新していく必要があります。
③『管路更新率』‥当該年度に更新した管路延長の割合を表す指標。法定耐用年数に達する管路が増加する中において、事業費の平準化を図るため、更新の必要性が高い管路を見極めながら計画的に更新を行っています。</t>
    <rPh sb="52" eb="54">
      <t>ヘイセイ</t>
    </rPh>
    <rPh sb="56" eb="58">
      <t>ネンド</t>
    </rPh>
    <rPh sb="80" eb="82">
      <t>スウチ</t>
    </rPh>
    <rPh sb="91" eb="93">
      <t>レイワ</t>
    </rPh>
    <rPh sb="96" eb="98">
      <t>イコウ</t>
    </rPh>
    <rPh sb="99" eb="101">
      <t>ジョウショウ</t>
    </rPh>
    <rPh sb="101" eb="103">
      <t>ケイコウ</t>
    </rPh>
    <rPh sb="111" eb="113">
      <t>コンゴ</t>
    </rPh>
    <rPh sb="121" eb="123">
      <t>ヒツヨウ</t>
    </rPh>
    <rPh sb="160" eb="162">
      <t>レイワ</t>
    </rPh>
    <rPh sb="163" eb="165">
      <t>ネンド</t>
    </rPh>
    <rPh sb="183" eb="185">
      <t>イゼン</t>
    </rPh>
    <rPh sb="192" eb="194">
      <t>シンコウ</t>
    </rPh>
    <rPh sb="203" eb="206">
      <t>コウシントウ</t>
    </rPh>
    <rPh sb="207" eb="209">
      <t>ザイゲン</t>
    </rPh>
    <rPh sb="210" eb="212">
      <t>カクホ</t>
    </rPh>
    <rPh sb="214" eb="217">
      <t>ケイカクテキ</t>
    </rPh>
    <rPh sb="218" eb="220">
      <t>コウシン</t>
    </rPh>
    <rPh sb="224" eb="226">
      <t>ヒツヨウ</t>
    </rPh>
    <rPh sb="264" eb="266">
      <t>ホウテイ</t>
    </rPh>
    <rPh sb="322" eb="324">
      <t>コウシン</t>
    </rPh>
    <rPh sb="325" eb="326">
      <t>オコナ</t>
    </rPh>
    <phoneticPr fontId="4"/>
  </si>
  <si>
    <t>　経営の健全性・効率性については、給水収益の減少傾向や簡易水道事業との経営統合等の影響により、近年数値は悪化しているものの、有収率は漏水調査等の取組強化により毎年回復傾向にあります。
　また、令和2年度に策定した「佐伯市水道事業経営戦略」に基づき、令和4年度には料金改定（値上げ）を実施したことから、経営状況の改善が見込まれています。　
　老朽化の状況については、特に管路については法定耐用年数を経過したものが多く存在しています。これらの管路を直ちに使用不可能とするのではなく、日ごろから適切な維持管理を行うことで長寿命化を図り、更新の必要性が高い管路を見極めながら計画的かつ効率的な更新に取り組みます。
　</t>
    <rPh sb="47" eb="49">
      <t>キンネン</t>
    </rPh>
    <rPh sb="62" eb="65">
      <t>ユウシュウリツ</t>
    </rPh>
    <rPh sb="66" eb="71">
      <t>ロウスイチョウサトウ</t>
    </rPh>
    <rPh sb="72" eb="74">
      <t>トリクミ</t>
    </rPh>
    <rPh sb="74" eb="76">
      <t>キョウカ</t>
    </rPh>
    <rPh sb="79" eb="81">
      <t>マイトシ</t>
    </rPh>
    <rPh sb="81" eb="83">
      <t>カイフク</t>
    </rPh>
    <rPh sb="83" eb="85">
      <t>ケイコウ</t>
    </rPh>
    <rPh sb="96" eb="98">
      <t>レイワ</t>
    </rPh>
    <rPh sb="99" eb="101">
      <t>ネンド</t>
    </rPh>
    <rPh sb="102" eb="104">
      <t>サクテイ</t>
    </rPh>
    <rPh sb="107" eb="110">
      <t>サイキシ</t>
    </rPh>
    <rPh sb="110" eb="112">
      <t>スイドウ</t>
    </rPh>
    <rPh sb="112" eb="114">
      <t>ジギョウ</t>
    </rPh>
    <rPh sb="114" eb="116">
      <t>ケイエイ</t>
    </rPh>
    <rPh sb="116" eb="117">
      <t>セン</t>
    </rPh>
    <rPh sb="117" eb="118">
      <t>リャク</t>
    </rPh>
    <rPh sb="120" eb="121">
      <t>モト</t>
    </rPh>
    <rPh sb="124" eb="126">
      <t>レイワ</t>
    </rPh>
    <rPh sb="127" eb="129">
      <t>ネンド</t>
    </rPh>
    <rPh sb="131" eb="135">
      <t>リョウキンカイテイ</t>
    </rPh>
    <rPh sb="136" eb="138">
      <t>ネア</t>
    </rPh>
    <rPh sb="141" eb="143">
      <t>ジッシ</t>
    </rPh>
    <rPh sb="150" eb="154">
      <t>ケイエイジョウキョウ</t>
    </rPh>
    <rPh sb="155" eb="157">
      <t>カイゼン</t>
    </rPh>
    <rPh sb="158" eb="160">
      <t>ミコ</t>
    </rPh>
    <rPh sb="182" eb="183">
      <t>トク</t>
    </rPh>
    <rPh sb="184" eb="186">
      <t>カンロ</t>
    </rPh>
    <rPh sb="191" eb="193">
      <t>ホウテイ</t>
    </rPh>
    <rPh sb="193" eb="195">
      <t>タイヨウ</t>
    </rPh>
    <rPh sb="195" eb="197">
      <t>ネンスウ</t>
    </rPh>
    <rPh sb="198" eb="200">
      <t>ケイカ</t>
    </rPh>
    <rPh sb="205" eb="206">
      <t>オオ</t>
    </rPh>
    <rPh sb="207" eb="209">
      <t>ソンザイ</t>
    </rPh>
    <rPh sb="219" eb="221">
      <t>カンロ</t>
    </rPh>
    <rPh sb="257" eb="261">
      <t>チョウジュミョウカ</t>
    </rPh>
    <rPh sb="262" eb="263">
      <t>ハカ</t>
    </rPh>
    <rPh sb="265" eb="267">
      <t>コウシン</t>
    </rPh>
    <rPh sb="268" eb="271">
      <t>ヒツヨウセイ</t>
    </rPh>
    <rPh sb="272" eb="273">
      <t>タカ</t>
    </rPh>
    <rPh sb="274" eb="276">
      <t>カンロ</t>
    </rPh>
    <rPh sb="277" eb="279">
      <t>ミキワ</t>
    </rPh>
    <rPh sb="283" eb="286">
      <t>ケイカクテキ</t>
    </rPh>
    <rPh sb="288" eb="291">
      <t>コウリツテキ</t>
    </rPh>
    <rPh sb="292" eb="294">
      <t>コウシン</t>
    </rPh>
    <rPh sb="295" eb="296">
      <t>ト</t>
    </rPh>
    <rPh sb="297" eb="29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</si>
</sst>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1.1599999999999999</c:v>
                </c:pt>
                <c:pt idx="1">
                  <c:v>0.49</c:v>
                </c:pt>
                <c:pt idx="2">
                  <c:v>0.76</c:v>
                </c:pt>
                <c:pt idx="3">
                  <c:v>0.59</c:v>
                </c:pt>
                <c:pt idx="4">
                  <c:v>0.47</c:v>
                </c:pt>
              </c:numCache>
            </c:numRef>
          </c:val>
          <c:extLst>
            <c:ext xmlns:c16="http://schemas.microsoft.com/office/drawing/2014/chart" uri="{C3380CC4-5D6E-409C-BE32-E72D297353CC}">
              <c16:uniqueId val="{00000000-CF32-4FF8-A450-79C8EC386F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CF32-4FF8-A450-79C8EC386F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81.63</c:v>
                </c:pt>
                <c:pt idx="1">
                  <c:v>77.900000000000006</c:v>
                </c:pt>
                <c:pt idx="2">
                  <c:v>73.349999999999994</c:v>
                </c:pt>
                <c:pt idx="3">
                  <c:v>72.349999999999994</c:v>
                </c:pt>
                <c:pt idx="4">
                  <c:v>67.41</c:v>
                </c:pt>
              </c:numCache>
            </c:numRef>
          </c:val>
          <c:extLst>
            <c:ext xmlns:c16="http://schemas.microsoft.com/office/drawing/2014/chart" uri="{C3380CC4-5D6E-409C-BE32-E72D297353CC}">
              <c16:uniqueId val="{00000000-4121-45E7-BDEF-92875D621F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121-45E7-BDEF-92875D621F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78.489999999999995</c:v>
                </c:pt>
                <c:pt idx="1">
                  <c:v>76.349999999999994</c:v>
                </c:pt>
                <c:pt idx="2">
                  <c:v>79.95</c:v>
                </c:pt>
                <c:pt idx="3">
                  <c:v>80.91</c:v>
                </c:pt>
                <c:pt idx="4">
                  <c:v>84.29</c:v>
                </c:pt>
              </c:numCache>
            </c:numRef>
          </c:val>
          <c:extLst>
            <c:ext xmlns:c16="http://schemas.microsoft.com/office/drawing/2014/chart" uri="{C3380CC4-5D6E-409C-BE32-E72D297353CC}">
              <c16:uniqueId val="{00000000-490F-4EC0-91FD-8C7E1D51C80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490F-4EC0-91FD-8C7E1D51C80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106.49</c:v>
                </c:pt>
                <c:pt idx="1">
                  <c:v>96.11</c:v>
                </c:pt>
                <c:pt idx="2">
                  <c:v>97.33</c:v>
                </c:pt>
                <c:pt idx="3">
                  <c:v>101.42</c:v>
                </c:pt>
                <c:pt idx="4">
                  <c:v>99.44</c:v>
                </c:pt>
              </c:numCache>
            </c:numRef>
          </c:val>
          <c:extLst>
            <c:ext xmlns:c16="http://schemas.microsoft.com/office/drawing/2014/chart" uri="{C3380CC4-5D6E-409C-BE32-E72D297353CC}">
              <c16:uniqueId val="{00000000-6210-40C8-95DF-3616751CBF5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210-40C8-95DF-3616751CBF5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46.49</c:v>
                </c:pt>
                <c:pt idx="1">
                  <c:v>35.130000000000003</c:v>
                </c:pt>
                <c:pt idx="2">
                  <c:v>36.67</c:v>
                </c:pt>
                <c:pt idx="3">
                  <c:v>38.53</c:v>
                </c:pt>
                <c:pt idx="4">
                  <c:v>40.89</c:v>
                </c:pt>
              </c:numCache>
            </c:numRef>
          </c:val>
          <c:extLst>
            <c:ext xmlns:c16="http://schemas.microsoft.com/office/drawing/2014/chart" uri="{C3380CC4-5D6E-409C-BE32-E72D297353CC}">
              <c16:uniqueId val="{00000000-E082-4B0D-826F-AD83510A53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E082-4B0D-826F-AD83510A53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25.94</c:v>
                </c:pt>
                <c:pt idx="1">
                  <c:v>18.52</c:v>
                </c:pt>
                <c:pt idx="2">
                  <c:v>18.440000000000001</c:v>
                </c:pt>
                <c:pt idx="3">
                  <c:v>18.61</c:v>
                </c:pt>
                <c:pt idx="4">
                  <c:v>19.86</c:v>
                </c:pt>
              </c:numCache>
            </c:numRef>
          </c:val>
          <c:extLst>
            <c:ext xmlns:c16="http://schemas.microsoft.com/office/drawing/2014/chart" uri="{C3380CC4-5D6E-409C-BE32-E72D297353CC}">
              <c16:uniqueId val="{00000000-3BC6-44A2-8CD2-5268DE84A13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3BC6-44A2-8CD2-5268DE84A13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7C-4CED-BCFB-D0F90AC278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E87C-4CED-BCFB-D0F90AC278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180.95</c:v>
                </c:pt>
                <c:pt idx="1">
                  <c:v>139.30000000000001</c:v>
                </c:pt>
                <c:pt idx="2">
                  <c:v>119.55</c:v>
                </c:pt>
                <c:pt idx="3">
                  <c:v>114.85</c:v>
                </c:pt>
                <c:pt idx="4">
                  <c:v>109.22</c:v>
                </c:pt>
              </c:numCache>
            </c:numRef>
          </c:val>
          <c:extLst>
            <c:ext xmlns:c16="http://schemas.microsoft.com/office/drawing/2014/chart" uri="{C3380CC4-5D6E-409C-BE32-E72D297353CC}">
              <c16:uniqueId val="{00000000-2A6B-4553-8491-2D932E6769A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A6B-4553-8491-2D932E6769A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484.84</c:v>
                </c:pt>
                <c:pt idx="1">
                  <c:v>555.97</c:v>
                </c:pt>
                <c:pt idx="2">
                  <c:v>566.38</c:v>
                </c:pt>
                <c:pt idx="3">
                  <c:v>553.20000000000005</c:v>
                </c:pt>
                <c:pt idx="4">
                  <c:v>542.19000000000005</c:v>
                </c:pt>
              </c:numCache>
            </c:numRef>
          </c:val>
          <c:extLst>
            <c:ext xmlns:c16="http://schemas.microsoft.com/office/drawing/2014/chart" uri="{C3380CC4-5D6E-409C-BE32-E72D297353CC}">
              <c16:uniqueId val="{00000000-3712-4036-9278-842700718F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712-4036-9278-842700718F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101.59</c:v>
                </c:pt>
                <c:pt idx="1">
                  <c:v>79.41</c:v>
                </c:pt>
                <c:pt idx="2">
                  <c:v>81.23</c:v>
                </c:pt>
                <c:pt idx="3">
                  <c:v>84.49</c:v>
                </c:pt>
                <c:pt idx="4">
                  <c:v>83.26</c:v>
                </c:pt>
              </c:numCache>
            </c:numRef>
          </c:val>
          <c:extLst>
            <c:ext xmlns:c16="http://schemas.microsoft.com/office/drawing/2014/chart" uri="{C3380CC4-5D6E-409C-BE32-E72D297353CC}">
              <c16:uniqueId val="{00000000-B03B-45C7-81B1-005BE381AE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B03B-45C7-81B1-005BE381AE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124</c:v>
                </c:pt>
                <c:pt idx="1">
                  <c:v>159.74</c:v>
                </c:pt>
                <c:pt idx="2">
                  <c:v>156.44999999999999</c:v>
                </c:pt>
                <c:pt idx="3">
                  <c:v>150.44999999999999</c:v>
                </c:pt>
                <c:pt idx="4">
                  <c:v>152.66</c:v>
                </c:pt>
              </c:numCache>
            </c:numRef>
          </c:val>
          <c:extLst>
            <c:ext xmlns:c16="http://schemas.microsoft.com/office/drawing/2014/chart" uri="{C3380CC4-5D6E-409C-BE32-E72D297353CC}">
              <c16:uniqueId val="{00000000-875E-44C3-96DA-0A270D65778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875E-44C3-96DA-0A270D65778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佐伯市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68364</v>
      </c>
      <c r="AM8" s="66"/>
      <c r="AN8" s="66"/>
      <c r="AO8" s="66"/>
      <c r="AP8" s="66"/>
      <c r="AQ8" s="66"/>
      <c r="AR8" s="66"/>
      <c r="AS8" s="66"/>
      <c r="AT8" s="37">
        <f>データ!$S$6</f>
        <v>903.14</v>
      </c>
      <c r="AU8" s="38"/>
      <c r="AV8" s="38"/>
      <c r="AW8" s="38"/>
      <c r="AX8" s="38"/>
      <c r="AY8" s="38"/>
      <c r="AZ8" s="38"/>
      <c r="BA8" s="38"/>
      <c r="BB8" s="55">
        <f>データ!$T$6</f>
        <v>75.7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62.74</v>
      </c>
      <c r="J10" s="38"/>
      <c r="K10" s="38"/>
      <c r="L10" s="38"/>
      <c r="M10" s="38"/>
      <c r="N10" s="38"/>
      <c r="O10" s="65"/>
      <c r="P10" s="55">
        <f>データ!$P$6</f>
        <v>99.18</v>
      </c>
      <c r="Q10" s="55"/>
      <c r="R10" s="55"/>
      <c r="S10" s="55"/>
      <c r="T10" s="55"/>
      <c r="U10" s="55"/>
      <c r="V10" s="55"/>
      <c r="W10" s="66">
        <f>データ!$Q$6</f>
        <v>2520</v>
      </c>
      <c r="X10" s="66"/>
      <c r="Y10" s="66"/>
      <c r="Z10" s="66"/>
      <c r="AA10" s="66"/>
      <c r="AB10" s="66"/>
      <c r="AC10" s="66"/>
      <c r="AD10" s="2"/>
      <c r="AE10" s="2"/>
      <c r="AF10" s="2"/>
      <c r="AG10" s="2"/>
      <c r="AH10" s="2"/>
      <c r="AI10" s="2"/>
      <c r="AJ10" s="2"/>
      <c r="AK10" s="2"/>
      <c r="AL10" s="66">
        <f>データ!$U$6</f>
        <v>67344</v>
      </c>
      <c r="AM10" s="66"/>
      <c r="AN10" s="66"/>
      <c r="AO10" s="66"/>
      <c r="AP10" s="66"/>
      <c r="AQ10" s="66"/>
      <c r="AR10" s="66"/>
      <c r="AS10" s="66"/>
      <c r="AT10" s="37">
        <f>データ!$V$6</f>
        <v>151.13</v>
      </c>
      <c r="AU10" s="38"/>
      <c r="AV10" s="38"/>
      <c r="AW10" s="38"/>
      <c r="AX10" s="38"/>
      <c r="AY10" s="38"/>
      <c r="AZ10" s="38"/>
      <c r="BA10" s="38"/>
      <c r="BB10" s="55">
        <f>データ!$W$6</f>
        <v>445.6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CzIcelRFPr0Q0cWYA0gOTsviJTN+6DCNFeb1JCTEVxkyHErOPo4r/JMTy9zioLXaOszKkN3Lv3u3JQJ1FzLgA==" saltValue="B71JOuevf/ldUExJaZHhG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442054</v>
      </c>
      <c r="D6" s="20">
        <f t="shared" si="3"/>
        <v>46</v>
      </c>
      <c r="E6" s="20">
        <f t="shared" si="3"/>
        <v>1</v>
      </c>
      <c r="F6" s="20">
        <f t="shared" si="3"/>
        <v>0</v>
      </c>
      <c r="G6" s="20">
        <f t="shared" si="3"/>
        <v>1</v>
      </c>
      <c r="H6" s="20" t="str">
        <f t="shared" si="3"/>
        <v>大分県　佐伯市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62.74</v>
      </c>
      <c r="P6" s="21">
        <f t="shared" si="3"/>
        <v>99.18</v>
      </c>
      <c r="Q6" s="21">
        <f t="shared" si="3"/>
        <v>2520</v>
      </c>
      <c r="R6" s="21">
        <f t="shared" si="3"/>
        <v>68364</v>
      </c>
      <c r="S6" s="21">
        <f t="shared" si="3"/>
        <v>903.14</v>
      </c>
      <c r="T6" s="21">
        <f t="shared" si="3"/>
        <v>75.7</v>
      </c>
      <c r="U6" s="21">
        <f t="shared" si="3"/>
        <v>67344</v>
      </c>
      <c r="V6" s="21">
        <f t="shared" si="3"/>
        <v>151.13</v>
      </c>
      <c r="W6" s="21">
        <f t="shared" si="3"/>
        <v>445.6</v>
      </c>
      <c r="X6" s="22">
        <f>IF(X7="",NA(),X7)</f>
        <v>106.49</v>
      </c>
      <c r="Y6" s="22">
        <f t="shared" ref="Y6:AG6" si="4">IF(Y7="",NA(),Y7)</f>
        <v>96.11</v>
      </c>
      <c r="Z6" s="22">
        <f t="shared" si="4"/>
        <v>97.33</v>
      </c>
      <c r="AA6" s="22">
        <f t="shared" si="4"/>
        <v>101.42</v>
      </c>
      <c r="AB6" s="22">
        <f t="shared" si="4"/>
        <v>99.44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180.95</v>
      </c>
      <c r="AU6" s="22">
        <f t="shared" ref="AU6:BC6" si="6">IF(AU7="",NA(),AU7)</f>
        <v>139.30000000000001</v>
      </c>
      <c r="AV6" s="22">
        <f t="shared" si="6"/>
        <v>119.55</v>
      </c>
      <c r="AW6" s="22">
        <f t="shared" si="6"/>
        <v>114.85</v>
      </c>
      <c r="AX6" s="22">
        <f t="shared" si="6"/>
        <v>109.22</v>
      </c>
      <c r="AY6" s="22">
        <f t="shared" si="6"/>
        <v>355.5</v>
      </c>
      <c r="AZ6" s="22">
        <f t="shared" si="6"/>
        <v>349.83</v>
      </c>
      <c r="BA6" s="22">
        <f t="shared" si="6"/>
        <v>360.86</v>
      </c>
      <c r="BB6" s="22">
        <f t="shared" si="6"/>
        <v>350.79</v>
      </c>
      <c r="BC6" s="22">
        <f t="shared" si="6"/>
        <v>354.57</v>
      </c>
      <c r="BD6" s="21" t="str">
        <f>IF(BD7="","",IF(BD7="-","【-】","【"&amp;SUBSTITUTE(TEXT(BD7,"#,##0.00"),"-","△")&amp;"】"))</f>
        <v>【261.51】</v>
      </c>
      <c r="BE6" s="22">
        <f>IF(BE7="",NA(),BE7)</f>
        <v>484.84</v>
      </c>
      <c r="BF6" s="22">
        <f t="shared" ref="BF6:BN6" si="7">IF(BF7="",NA(),BF7)</f>
        <v>555.97</v>
      </c>
      <c r="BG6" s="22">
        <f t="shared" si="7"/>
        <v>566.38</v>
      </c>
      <c r="BH6" s="22">
        <f t="shared" si="7"/>
        <v>553.20000000000005</v>
      </c>
      <c r="BI6" s="22">
        <f t="shared" si="7"/>
        <v>542.19000000000005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101.59</v>
      </c>
      <c r="BQ6" s="22">
        <f t="shared" ref="BQ6:BY6" si="8">IF(BQ7="",NA(),BQ7)</f>
        <v>79.41</v>
      </c>
      <c r="BR6" s="22">
        <f t="shared" si="8"/>
        <v>81.23</v>
      </c>
      <c r="BS6" s="22">
        <f t="shared" si="8"/>
        <v>84.49</v>
      </c>
      <c r="BT6" s="22">
        <f t="shared" si="8"/>
        <v>83.26</v>
      </c>
      <c r="BU6" s="22">
        <f t="shared" si="8"/>
        <v>104.57</v>
      </c>
      <c r="BV6" s="22">
        <f t="shared" si="8"/>
        <v>103.54</v>
      </c>
      <c r="BW6" s="22">
        <f t="shared" si="8"/>
        <v>103.32</v>
      </c>
      <c r="BX6" s="22">
        <f t="shared" si="8"/>
        <v>100.85</v>
      </c>
      <c r="BY6" s="22">
        <f t="shared" si="8"/>
        <v>103.79</v>
      </c>
      <c r="BZ6" s="21" t="str">
        <f>IF(BZ7="","",IF(BZ7="-","【-】","【"&amp;SUBSTITUTE(TEXT(BZ7,"#,##0.00"),"-","△")&amp;"】"))</f>
        <v>【102.35】</v>
      </c>
      <c r="CA6" s="22">
        <f>IF(CA7="",NA(),CA7)</f>
        <v>124</v>
      </c>
      <c r="CB6" s="22">
        <f t="shared" ref="CB6:CJ6" si="9">IF(CB7="",NA(),CB7)</f>
        <v>159.74</v>
      </c>
      <c r="CC6" s="22">
        <f t="shared" si="9"/>
        <v>156.44999999999999</v>
      </c>
      <c r="CD6" s="22">
        <f t="shared" si="9"/>
        <v>150.44999999999999</v>
      </c>
      <c r="CE6" s="22">
        <f t="shared" si="9"/>
        <v>152.66</v>
      </c>
      <c r="CF6" s="22">
        <f t="shared" si="9"/>
        <v>165.47</v>
      </c>
      <c r="CG6" s="22">
        <f t="shared" si="9"/>
        <v>167.46</v>
      </c>
      <c r="CH6" s="22">
        <f t="shared" si="9"/>
        <v>168.56</v>
      </c>
      <c r="CI6" s="22">
        <f t="shared" si="9"/>
        <v>167.1</v>
      </c>
      <c r="CJ6" s="22">
        <f t="shared" si="9"/>
        <v>167.86</v>
      </c>
      <c r="CK6" s="21" t="str">
        <f>IF(CK7="","",IF(CK7="-","【-】","【"&amp;SUBSTITUTE(TEXT(CK7,"#,##0.00"),"-","△")&amp;"】"))</f>
        <v>【167.74】</v>
      </c>
      <c r="CL6" s="22">
        <f>IF(CL7="",NA(),CL7)</f>
        <v>81.63</v>
      </c>
      <c r="CM6" s="22">
        <f t="shared" ref="CM6:CU6" si="10">IF(CM7="",NA(),CM7)</f>
        <v>77.900000000000006</v>
      </c>
      <c r="CN6" s="22">
        <f t="shared" si="10"/>
        <v>73.349999999999994</v>
      </c>
      <c r="CO6" s="22">
        <f t="shared" si="10"/>
        <v>72.349999999999994</v>
      </c>
      <c r="CP6" s="22">
        <f t="shared" si="10"/>
        <v>67.41</v>
      </c>
      <c r="CQ6" s="22">
        <f t="shared" si="10"/>
        <v>59.74</v>
      </c>
      <c r="CR6" s="22">
        <f t="shared" si="10"/>
        <v>59.46</v>
      </c>
      <c r="CS6" s="22">
        <f t="shared" si="10"/>
        <v>59.51</v>
      </c>
      <c r="CT6" s="22">
        <f t="shared" si="10"/>
        <v>59.91</v>
      </c>
      <c r="CU6" s="22">
        <f t="shared" si="10"/>
        <v>59.4</v>
      </c>
      <c r="CV6" s="21" t="str">
        <f>IF(CV7="","",IF(CV7="-","【-】","【"&amp;SUBSTITUTE(TEXT(CV7,"#,##0.00"),"-","△")&amp;"】"))</f>
        <v>【60.29】</v>
      </c>
      <c r="CW6" s="22">
        <f>IF(CW7="",NA(),CW7)</f>
        <v>78.489999999999995</v>
      </c>
      <c r="CX6" s="22">
        <f t="shared" ref="CX6:DF6" si="11">IF(CX7="",NA(),CX7)</f>
        <v>76.349999999999994</v>
      </c>
      <c r="CY6" s="22">
        <f t="shared" si="11"/>
        <v>79.95</v>
      </c>
      <c r="CZ6" s="22">
        <f t="shared" si="11"/>
        <v>80.91</v>
      </c>
      <c r="DA6" s="22">
        <f t="shared" si="11"/>
        <v>84.29</v>
      </c>
      <c r="DB6" s="22">
        <f t="shared" si="11"/>
        <v>87.28</v>
      </c>
      <c r="DC6" s="22">
        <f t="shared" si="11"/>
        <v>87.41</v>
      </c>
      <c r="DD6" s="22">
        <f t="shared" si="11"/>
        <v>87.08</v>
      </c>
      <c r="DE6" s="22">
        <f t="shared" si="11"/>
        <v>87.26</v>
      </c>
      <c r="DF6" s="22">
        <f t="shared" si="11"/>
        <v>87.57</v>
      </c>
      <c r="DG6" s="21" t="str">
        <f>IF(DG7="","",IF(DG7="-","【-】","【"&amp;SUBSTITUTE(TEXT(DG7,"#,##0.00"),"-","△")&amp;"】"))</f>
        <v>【90.12】</v>
      </c>
      <c r="DH6" s="22">
        <f>IF(DH7="",NA(),DH7)</f>
        <v>46.49</v>
      </c>
      <c r="DI6" s="22">
        <f t="shared" ref="DI6:DQ6" si="12">IF(DI7="",NA(),DI7)</f>
        <v>35.130000000000003</v>
      </c>
      <c r="DJ6" s="22">
        <f t="shared" si="12"/>
        <v>36.67</v>
      </c>
      <c r="DK6" s="22">
        <f t="shared" si="12"/>
        <v>38.53</v>
      </c>
      <c r="DL6" s="22">
        <f t="shared" si="12"/>
        <v>40.89</v>
      </c>
      <c r="DM6" s="22">
        <f t="shared" si="12"/>
        <v>46.94</v>
      </c>
      <c r="DN6" s="22">
        <f t="shared" si="12"/>
        <v>47.62</v>
      </c>
      <c r="DO6" s="22">
        <f t="shared" si="12"/>
        <v>48.55</v>
      </c>
      <c r="DP6" s="22">
        <f t="shared" si="12"/>
        <v>49.2</v>
      </c>
      <c r="DQ6" s="22">
        <f t="shared" si="12"/>
        <v>50.01</v>
      </c>
      <c r="DR6" s="21" t="str">
        <f>IF(DR7="","",IF(DR7="-","【-】","【"&amp;SUBSTITUTE(TEXT(DR7,"#,##0.00"),"-","△")&amp;"】"))</f>
        <v>【50.88】</v>
      </c>
      <c r="DS6" s="22">
        <f>IF(DS7="",NA(),DS7)</f>
        <v>25.94</v>
      </c>
      <c r="DT6" s="22">
        <f t="shared" ref="DT6:EB6" si="13">IF(DT7="",NA(),DT7)</f>
        <v>18.52</v>
      </c>
      <c r="DU6" s="22">
        <f t="shared" si="13"/>
        <v>18.440000000000001</v>
      </c>
      <c r="DV6" s="22">
        <f t="shared" si="13"/>
        <v>18.61</v>
      </c>
      <c r="DW6" s="22">
        <f t="shared" si="13"/>
        <v>19.86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1.1599999999999999</v>
      </c>
      <c r="EE6" s="22">
        <f t="shared" ref="EE6:EM6" si="14">IF(EE7="",NA(),EE7)</f>
        <v>0.49</v>
      </c>
      <c r="EF6" s="22">
        <f t="shared" si="14"/>
        <v>0.76</v>
      </c>
      <c r="EG6" s="22">
        <f t="shared" si="14"/>
        <v>0.59</v>
      </c>
      <c r="EH6" s="22">
        <f t="shared" si="14"/>
        <v>0.47</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442054</v>
      </c>
      <c r="D7" s="24">
        <v>46</v>
      </c>
      <c r="E7" s="24">
        <v>1</v>
      </c>
      <c r="F7" s="24">
        <v>0</v>
      </c>
      <c r="G7" s="24">
        <v>1</v>
      </c>
      <c r="H7" s="24" t="s">
        <v>93</v>
      </c>
      <c r="I7" s="24" t="s">
        <v>94</v>
      </c>
      <c r="J7" s="24" t="s">
        <v>95</v>
      </c>
      <c r="K7" s="24" t="s">
        <v>96</v>
      </c>
      <c r="L7" s="24" t="s">
        <v>97</v>
      </c>
      <c r="M7" s="24" t="s">
        <v>98</v>
      </c>
      <c r="N7" s="25" t="s">
        <v>99</v>
      </c>
      <c r="O7" s="25">
        <v>62.74</v>
      </c>
      <c r="P7" s="25">
        <v>99.18</v>
      </c>
      <c r="Q7" s="25">
        <v>2520</v>
      </c>
      <c r="R7" s="25">
        <v>68364</v>
      </c>
      <c r="S7" s="25">
        <v>903.14</v>
      </c>
      <c r="T7" s="25">
        <v>75.7</v>
      </c>
      <c r="U7" s="25">
        <v>67344</v>
      </c>
      <c r="V7" s="25">
        <v>151.13</v>
      </c>
      <c r="W7" s="25">
        <v>445.6</v>
      </c>
      <c r="X7" s="25">
        <v>106.49</v>
      </c>
      <c r="Y7" s="25">
        <v>96.11</v>
      </c>
      <c r="Z7" s="25">
        <v>97.33</v>
      </c>
      <c r="AA7" s="25">
        <v>101.42</v>
      </c>
      <c r="AB7" s="25">
        <v>99.44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180.95</v>
      </c>
      <c r="AU7" s="25">
        <v>139.30000000000001</v>
      </c>
      <c r="AV7" s="25">
        <v>119.55</v>
      </c>
      <c r="AW7" s="25">
        <v>114.85</v>
      </c>
      <c r="AX7" s="25">
        <v>109.22</v>
      </c>
      <c r="AY7" s="25">
        <v>355.5</v>
      </c>
      <c r="AZ7" s="25">
        <v>349.83</v>
      </c>
      <c r="BA7" s="25">
        <v>360.86</v>
      </c>
      <c r="BB7" s="25">
        <v>350.79</v>
      </c>
      <c r="BC7" s="25">
        <v>354.57</v>
      </c>
      <c r="BD7" s="25">
        <v>261.51</v>
      </c>
      <c r="BE7" s="25">
        <v>484.84</v>
      </c>
      <c r="BF7" s="25">
        <v>555.97</v>
      </c>
      <c r="BG7" s="25">
        <v>566.38</v>
      </c>
      <c r="BH7" s="25">
        <v>553.20000000000005</v>
      </c>
      <c r="BI7" s="25">
        <v>542.19000000000005</v>
      </c>
      <c r="BJ7" s="25">
        <v>312.58</v>
      </c>
      <c r="BK7" s="25">
        <v>314.87</v>
      </c>
      <c r="BL7" s="25">
        <v>309.27999999999997</v>
      </c>
      <c r="BM7" s="25">
        <v>322.92</v>
      </c>
      <c r="BN7" s="25">
        <v>303.45999999999998</v>
      </c>
      <c r="BO7" s="25">
        <v>265.16000000000003</v>
      </c>
      <c r="BP7" s="25">
        <v>101.59</v>
      </c>
      <c r="BQ7" s="25">
        <v>79.41</v>
      </c>
      <c r="BR7" s="25">
        <v>81.23</v>
      </c>
      <c r="BS7" s="25">
        <v>84.49</v>
      </c>
      <c r="BT7" s="25">
        <v>83.26</v>
      </c>
      <c r="BU7" s="25">
        <v>104.57</v>
      </c>
      <c r="BV7" s="25">
        <v>103.54</v>
      </c>
      <c r="BW7" s="25">
        <v>103.32</v>
      </c>
      <c r="BX7" s="25">
        <v>100.85</v>
      </c>
      <c r="BY7" s="25">
        <v>103.79</v>
      </c>
      <c r="BZ7" s="25">
        <v>102.35</v>
      </c>
      <c r="CA7" s="25">
        <v>124</v>
      </c>
      <c r="CB7" s="25">
        <v>159.74</v>
      </c>
      <c r="CC7" s="25">
        <v>156.44999999999999</v>
      </c>
      <c r="CD7" s="25">
        <v>150.44999999999999</v>
      </c>
      <c r="CE7" s="25">
        <v>152.66</v>
      </c>
      <c r="CF7" s="25">
        <v>165.47</v>
      </c>
      <c r="CG7" s="25">
        <v>167.46</v>
      </c>
      <c r="CH7" s="25">
        <v>168.56</v>
      </c>
      <c r="CI7" s="25">
        <v>167.1</v>
      </c>
      <c r="CJ7" s="25">
        <v>167.86</v>
      </c>
      <c r="CK7" s="25">
        <v>167.74</v>
      </c>
      <c r="CL7" s="25">
        <v>81.63</v>
      </c>
      <c r="CM7" s="25">
        <v>77.900000000000006</v>
      </c>
      <c r="CN7" s="25">
        <v>73.349999999999994</v>
      </c>
      <c r="CO7" s="25">
        <v>72.349999999999994</v>
      </c>
      <c r="CP7" s="25">
        <v>67.41</v>
      </c>
      <c r="CQ7" s="25">
        <v>59.74</v>
      </c>
      <c r="CR7" s="25">
        <v>59.46</v>
      </c>
      <c r="CS7" s="25">
        <v>59.51</v>
      </c>
      <c r="CT7" s="25">
        <v>59.91</v>
      </c>
      <c r="CU7" s="25">
        <v>59.4</v>
      </c>
      <c r="CV7" s="25">
        <v>60.29</v>
      </c>
      <c r="CW7" s="25">
        <v>78.489999999999995</v>
      </c>
      <c r="CX7" s="25">
        <v>76.349999999999994</v>
      </c>
      <c r="CY7" s="25">
        <v>79.95</v>
      </c>
      <c r="CZ7" s="25">
        <v>80.91</v>
      </c>
      <c r="DA7" s="25">
        <v>84.29</v>
      </c>
      <c r="DB7" s="25">
        <v>87.28</v>
      </c>
      <c r="DC7" s="25">
        <v>87.41</v>
      </c>
      <c r="DD7" s="25">
        <v>87.08</v>
      </c>
      <c r="DE7" s="25">
        <v>87.26</v>
      </c>
      <c r="DF7" s="25">
        <v>87.57</v>
      </c>
      <c r="DG7" s="25">
        <v>90.12</v>
      </c>
      <c r="DH7" s="25">
        <v>46.49</v>
      </c>
      <c r="DI7" s="25">
        <v>35.130000000000003</v>
      </c>
      <c r="DJ7" s="25">
        <v>36.67</v>
      </c>
      <c r="DK7" s="25">
        <v>38.53</v>
      </c>
      <c r="DL7" s="25">
        <v>40.89</v>
      </c>
      <c r="DM7" s="25">
        <v>46.94</v>
      </c>
      <c r="DN7" s="25">
        <v>47.62</v>
      </c>
      <c r="DO7" s="25">
        <v>48.55</v>
      </c>
      <c r="DP7" s="25">
        <v>49.2</v>
      </c>
      <c r="DQ7" s="25">
        <v>50.01</v>
      </c>
      <c r="DR7" s="25">
        <v>50.88</v>
      </c>
      <c r="DS7" s="25">
        <v>25.94</v>
      </c>
      <c r="DT7" s="25">
        <v>18.52</v>
      </c>
      <c r="DU7" s="25">
        <v>18.440000000000001</v>
      </c>
      <c r="DV7" s="25">
        <v>18.61</v>
      </c>
      <c r="DW7" s="25">
        <v>19.86</v>
      </c>
      <c r="DX7" s="25">
        <v>14.48</v>
      </c>
      <c r="DY7" s="25">
        <v>16.27</v>
      </c>
      <c r="DZ7" s="25">
        <v>17.11</v>
      </c>
      <c r="EA7" s="25">
        <v>18.329999999999998</v>
      </c>
      <c r="EB7" s="25">
        <v>20.27</v>
      </c>
      <c r="EC7" s="25">
        <v>22.3</v>
      </c>
      <c r="ED7" s="25">
        <v>1.1599999999999999</v>
      </c>
      <c r="EE7" s="25">
        <v>0.49</v>
      </c>
      <c r="EF7" s="25">
        <v>0.76</v>
      </c>
      <c r="EG7" s="25">
        <v>0.59</v>
      </c>
      <c r="EH7" s="25">
        <v>0.47</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2023-02-17T06:39:06Z</cp:lastPrinted>
  <dcterms:created xsi:type="dcterms:W3CDTF">2022-12-01T01:06:25Z</dcterms:created>
  <dcterms:modified xsi:type="dcterms:W3CDTF">2023-02-17T06:39:17Z</dcterms:modified>
  <cp:category/>
</cp:coreProperties>
</file>