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03中津市\"/>
    </mc:Choice>
  </mc:AlternateContent>
  <workbookProtection workbookAlgorithmName="SHA-512" workbookHashValue="YoTswWOC8OF8DrF+b8Ecx5WG9kA/YaVnyXaEBeHHK6eMjWPkq25xVN+uMu43bpnrxA+B1n5SPDfB6q15XzUpTg==" workbookSaltValue="hGgRj0Lm1BkKFue4Xgr8GQ==" workbookSpinCount="100000" lockStructure="1"/>
  <bookViews>
    <workbookView xWindow="0" yWindow="0" windowWidth="28800" windowHeight="123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<sst xmlns="http://schemas.openxmlformats.org/spreadsheetml/2006/main" count="241" uniqueCount="119">
  <si>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</si>
  <si>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</si>
  <si>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</si>
  <si>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</si>
  <si>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</si>
  <si>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</si>
  <si>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</si>
  <si>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</si>
  <si>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</si>
  <si>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</si>
  <si>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</si>
  <si>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</si>
  <si>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</si>
  <si>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</si>
  <si>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</si>
  <si>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</si>
  <si>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</si>
  <si>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</si>
  <si>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</si>
  <si>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</si>
  <si>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</si>
  <si>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</si>
  <si>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</si>
  <si>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</si>
  <si>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</si>
  <si>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</si>
  <si>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</si>
  <si>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</si>
  <si>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</si>
  <si>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</si>
  <si>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</si>
  <si>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</si>
  <si>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</si>
  <si>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</si>
  <si>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</si>
  <si>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</si>
  <si>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</si>
  <si>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</si>
  <si>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</si>
  <si>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</si>
  <si>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</si>
  <si>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</si>
  <si>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</si>
  <si>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</si>
  <si>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</si>
  <si>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</si>
  <si>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</si>
  <si>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</si>
  <si>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</si>
  <si>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</si>
  <si>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</si>
  <si>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</si>
  <si>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</si>
  <si>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</si>
  <si>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</si>
  <si>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</si>
  <si>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</si>
  <si>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</si>
  <si>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</si>
  <si>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</si>
  <si>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</si>
  <si>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</si>
  <si>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</si>
  <si>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</si>
  <si>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</si>
  <si>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</si>
  <si>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</si>
  <si>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</si>
  <si>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</si>
  <si>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</si>
  <si>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</si>
  <si>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</si>
  <si>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</si>
  <si>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</si>
  <si>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</si>
  <si>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</si>
  <si>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</si>
  <si>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</si>
  <si>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</si>
  <si>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</si>
  <si>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</si>
  <si>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</si>
  <si>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</si>
  <si>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</si>
  <si>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</si>
  <si>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</si>
  <si>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</si>
  <si>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</si>
  <si>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</si>
  <si>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</si>
  <si>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</si>
  <si>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</si>
  <si>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</si>
  <si>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</si>
  <si>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</si>
  <si>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</si>
  <si>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</si>
  <si>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</si>
  <si>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</si>
  <si>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</si>
  <si>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</si>
  <si>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</si>
  <si>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</si>
  <si>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</si>
  <si>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</si>
  <si>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</si>
  <si>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</si>
  <si>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</si>
  <si>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</si>
  <si>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</si>
  <si>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</si>
  <si>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</si>
  <si>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</si>
  <si>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</si>
  <si>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</si>
  <si>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</si>
  <si>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③『管渠改善率』・・・当該年度に更新した管渠延長の割合を表した指標。更新した管渠はないため、0％となっている。</t>
    <phoneticPr fontId="4"/>
  </si>
  <si>
    <t>　農業集落排水処理施設への繋ぎこみにより、汚水処理維持管理費の負担は少ない状況にある。
　企業債完済後は、維持管理を行いつつ、将来的な会計統合を検討する必要がある。</t>
    <rPh sb="48" eb="50">
      <t>カンサイ</t>
    </rPh>
    <phoneticPr fontId="4"/>
  </si>
  <si>
    <r>
      <t>①『</t>
    </r>
    <r>
      <rPr>
        <sz val="11"/>
        <rFont val="ＭＳ ゴシック"/>
        <family val="3"/>
        <charset val="128"/>
      </rPr>
      <t>収益的収支比率</t>
    </r>
    <r>
      <rPr>
        <sz val="11"/>
        <color theme="1"/>
        <rFont val="ＭＳ ゴシック"/>
        <family val="3"/>
        <charset val="128"/>
      </rPr>
      <t>』・・・経常的な費用が使用料等の収益でどの程度賄われているかを示す指標。前年度と比較し、一般会計から繰入金を受け入れなかったためポイントが下がっている。
④『企業債残高対事業規模比率』・・・使用料収入に対する企業債残高の割合であり、企業債残高の規模を表す指標。令和9年度に償還が終了し、管渠等の更新の予定もないため、今後も減少することが見込まれる。
⑤『経費回収率』・・・汚水処理費用をどの程度使用料で賄われているかを示す指標。類似団体と比較し高い水準であり、今後も継続できるよう経営に取り組む。
⑥『汚水処理原価』・・・有収水量1㎥あたりの汚水処理に係るコストを表した指標。農業集落排水処理施設へ繋ぎこみし、汚水処理費用が小額であることから、類似団体よりも低い数値である。
⑧『水洗化率』・・・処理区域内で水洗便所を設置して汚水処理している人口の割合を表した指標。処理区域が分譲地であることから、水洗化率は100％となっている。</t>
    </r>
    <rPh sb="2" eb="5">
      <t>シュウエキテキ</t>
    </rPh>
    <rPh sb="5" eb="7">
      <t>シュウシ</t>
    </rPh>
    <rPh sb="7" eb="9">
      <t>ヒリツ</t>
    </rPh>
    <rPh sb="53" eb="55">
      <t>イッパン</t>
    </rPh>
    <rPh sb="55" eb="57">
      <t>カイケイ</t>
    </rPh>
    <rPh sb="59" eb="61">
      <t>クリイレ</t>
    </rPh>
    <rPh sb="61" eb="62">
      <t>キン</t>
    </rPh>
    <rPh sb="63" eb="64">
      <t>ウ</t>
    </rPh>
    <rPh sb="65" eb="66">
      <t>イ</t>
    </rPh>
    <rPh sb="78" eb="79">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</si>
</sst>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EC-47E1-BD98-79BDA3B850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EC-47E1-BD98-79BDA3B850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D1-40F6-AE1F-EF4F90ABBE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E3D1-40F6-AE1F-EF4F90ABBE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BE9-4552-9EF1-0CE8136DF9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BBE9-4552-9EF1-0CE8136DF9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93.48</c:v>
                </c:pt>
                <c:pt idx="1">
                  <c:v>98.24</c:v>
                </c:pt>
                <c:pt idx="2">
                  <c:v>103.96</c:v>
                </c:pt>
                <c:pt idx="3">
                  <c:v>108.06</c:v>
                </c:pt>
                <c:pt idx="4">
                  <c:v>89.66</c:v>
                </c:pt>
              </c:numCache>
            </c:numRef>
          </c:val>
          <c:extLst>
            <c:ext xmlns:c16="http://schemas.microsoft.com/office/drawing/2014/chart" uri="{C3380CC4-5D6E-409C-BE32-E72D297353CC}">
              <c16:uniqueId val="{00000000-84A6-4A97-9918-DA9B82BE430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A6-4A97-9918-DA9B82BE430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A-4CAC-AFD1-FDBDF24EE1B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A-4CAC-AFD1-FDBDF24EE1B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C1-481C-B319-CEF309BEEA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C1-481C-B319-CEF309BEEA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DD-4F85-95BB-C91F1864E51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DD-4F85-95BB-C91F1864E51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4-47F8-80BF-B25CCBB727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4-47F8-80BF-B25CCBB727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398.4</c:v>
                </c:pt>
                <c:pt idx="1">
                  <c:v>391.32</c:v>
                </c:pt>
                <c:pt idx="2">
                  <c:v>369.84</c:v>
                </c:pt>
                <c:pt idx="3">
                  <c:v>309.04000000000002</c:v>
                </c:pt>
                <c:pt idx="4">
                  <c:v>299.64</c:v>
                </c:pt>
              </c:numCache>
            </c:numRef>
          </c:val>
          <c:extLst>
            <c:ext xmlns:c16="http://schemas.microsoft.com/office/drawing/2014/chart" uri="{C3380CC4-5D6E-409C-BE32-E72D297353CC}">
              <c16:uniqueId val="{00000000-7C1A-4006-B20E-43803DD15B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7C1A-4006-B20E-43803DD15B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93.42</c:v>
                </c:pt>
                <c:pt idx="1">
                  <c:v>98.11</c:v>
                </c:pt>
                <c:pt idx="2">
                  <c:v>104.25</c:v>
                </c:pt>
                <c:pt idx="3">
                  <c:v>112.27</c:v>
                </c:pt>
                <c:pt idx="4">
                  <c:v>101.98</c:v>
                </c:pt>
              </c:numCache>
            </c:numRef>
          </c:val>
          <c:extLst>
            <c:ext xmlns:c16="http://schemas.microsoft.com/office/drawing/2014/chart" uri="{C3380CC4-5D6E-409C-BE32-E72D297353CC}">
              <c16:uniqueId val="{00000000-FB34-43A8-B470-C4755363BCC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FB34-43A8-B470-C4755363BCC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157.32</c:v>
                </c:pt>
                <c:pt idx="1">
                  <c:v>155.55000000000001</c:v>
                </c:pt>
                <c:pt idx="2">
                  <c:v>137.72999999999999</c:v>
                </c:pt>
                <c:pt idx="3">
                  <c:v>134.21</c:v>
                </c:pt>
                <c:pt idx="4">
                  <c:v>146.55000000000001</c:v>
                </c:pt>
              </c:numCache>
            </c:numRef>
          </c:val>
          <c:extLst>
            <c:ext xmlns:c16="http://schemas.microsoft.com/office/drawing/2014/chart" uri="{C3380CC4-5D6E-409C-BE32-E72D297353CC}">
              <c16:uniqueId val="{00000000-4BBE-405D-83CF-326D84F54A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4BBE-405D-83CF-326D84F54A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中津市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小規模集合排水処理</v>
      </c>
      <c r="Q8" s="40"/>
      <c r="R8" s="40"/>
      <c r="S8" s="40"/>
      <c r="T8" s="40"/>
      <c r="U8" s="40"/>
      <c r="V8" s="40"/>
      <c r="W8" s="40" t="str">
        <f>データ!L6</f>
        <v>I2</v>
      </c>
      <c r="X8" s="40"/>
      <c r="Y8" s="40"/>
      <c r="Z8" s="40"/>
      <c r="AA8" s="40"/>
      <c r="AB8" s="40"/>
      <c r="AC8" s="40"/>
      <c r="AD8" s="41" t="str">
        <f>データ!$M$6</f>
        <v>非設置</v>
      </c>
      <c r="AE8" s="41"/>
      <c r="AF8" s="41"/>
      <c r="AG8" s="41"/>
      <c r="AH8" s="41"/>
      <c r="AI8" s="41"/>
      <c r="AJ8" s="41"/>
      <c r="AK8" s="3"/>
      <c r="AL8" s="42">
        <f>データ!S6</f>
        <v>83110</v>
      </c>
      <c r="AM8" s="42"/>
      <c r="AN8" s="42"/>
      <c r="AO8" s="42"/>
      <c r="AP8" s="42"/>
      <c r="AQ8" s="42"/>
      <c r="AR8" s="42"/>
      <c r="AS8" s="42"/>
      <c r="AT8" s="35">
        <f>データ!T6</f>
        <v>491.44</v>
      </c>
      <c r="AU8" s="35"/>
      <c r="AV8" s="35"/>
      <c r="AW8" s="35"/>
      <c r="AX8" s="35"/>
      <c r="AY8" s="35"/>
      <c r="AZ8" s="35"/>
      <c r="BA8" s="35"/>
      <c r="BB8" s="35">
        <f>データ!U6</f>
        <v>169.12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0.14000000000000001</v>
      </c>
      <c r="Q10" s="35"/>
      <c r="R10" s="35"/>
      <c r="S10" s="35"/>
      <c r="T10" s="35"/>
      <c r="U10" s="35"/>
      <c r="V10" s="35"/>
      <c r="W10" s="35">
        <f>データ!Q6</f>
        <v>100</v>
      </c>
      <c r="X10" s="35"/>
      <c r="Y10" s="35"/>
      <c r="Z10" s="35"/>
      <c r="AA10" s="35"/>
      <c r="AB10" s="35"/>
      <c r="AC10" s="35"/>
      <c r="AD10" s="42">
        <f>データ!R6</f>
        <v>2919</v>
      </c>
      <c r="AE10" s="42"/>
      <c r="AF10" s="42"/>
      <c r="AG10" s="42"/>
      <c r="AH10" s="42"/>
      <c r="AI10" s="42"/>
      <c r="AJ10" s="42"/>
      <c r="AK10" s="2"/>
      <c r="AL10" s="42">
        <f>データ!V6</f>
        <v>113</v>
      </c>
      <c r="AM10" s="42"/>
      <c r="AN10" s="42"/>
      <c r="AO10" s="42"/>
      <c r="AP10" s="42"/>
      <c r="AQ10" s="42"/>
      <c r="AR10" s="42"/>
      <c r="AS10" s="42"/>
      <c r="AT10" s="35">
        <f>データ!W6</f>
        <v>0.02</v>
      </c>
      <c r="AU10" s="35"/>
      <c r="AV10" s="35"/>
      <c r="AW10" s="35"/>
      <c r="AX10" s="35"/>
      <c r="AY10" s="35"/>
      <c r="AZ10" s="35"/>
      <c r="BA10" s="35"/>
      <c r="BB10" s="35">
        <f>データ!X6</f>
        <v>5650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【1,522.01】</v>
      </c>
      <c r="I86" s="12" t="str">
        <f>データ!CA6</f>
        <v>【37.79】</v>
      </c>
      <c r="J86" s="12" t="str">
        <f>データ!CL6</f>
        <v>【497.52】</v>
      </c>
      <c r="K86" s="12" t="str">
        <f>データ!CW6</f>
        <v>【46.97】</v>
      </c>
      <c r="L86" s="12" t="str">
        <f>データ!DH6</f>
        <v>【90.42】</v>
      </c>
      <c r="M86" s="12" t="s">
        <v>44</v>
      </c>
      <c r="N86" s="12" t="s">
        <v>44</v>
      </c>
      <c r="O86" s="12" t="str">
        <f>データ!EO6</f>
        <v>【0.00】</v>
      </c>
    </row>
  </sheetData>
  <sheetProtection algorithmName="SHA-512" hashValue="E1VGysJct08Cca4dr0KZkmoWLdGPqKU/L7H2Wb9dfVUzZV20DdFqabmO0b27GFo1xZNlFdFuaw7h0R3lRabvpQ==" saltValue="GIPTW15NUfrIlTziEvLQN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442038</v>
      </c>
      <c r="D6" s="19">
        <f t="shared" si="3"/>
        <v>47</v>
      </c>
      <c r="E6" s="19">
        <f t="shared" si="3"/>
        <v>17</v>
      </c>
      <c r="F6" s="19">
        <f t="shared" si="3"/>
        <v>9</v>
      </c>
      <c r="G6" s="19">
        <f t="shared" si="3"/>
        <v>0</v>
      </c>
      <c r="H6" s="19" t="str">
        <f t="shared" si="3"/>
        <v>大分県　中津市</v>
      </c>
      <c r="I6" s="19" t="str">
        <f t="shared" si="3"/>
        <v>法非適用</v>
      </c>
      <c r="J6" s="19" t="str">
        <f t="shared" si="3"/>
        <v>下水道事業</v>
      </c>
      <c r="K6" s="19" t="str">
        <f t="shared" si="3"/>
        <v>小規模集合排水処理</v>
      </c>
      <c r="L6" s="19" t="str">
        <f t="shared" si="3"/>
        <v>I2</v>
      </c>
      <c r="M6" s="19" t="str">
        <f t="shared" si="3"/>
        <v>非設置</v>
      </c>
      <c r="N6" s="20" t="str">
        <f t="shared" si="3"/>
        <v>-</v>
      </c>
      <c r="O6" s="20" t="str">
        <f t="shared" si="3"/>
        <v>該当数値なし</v>
      </c>
      <c r="P6" s="20">
        <f t="shared" si="3"/>
        <v>0.14000000000000001</v>
      </c>
      <c r="Q6" s="20">
        <f t="shared" si="3"/>
        <v>100</v>
      </c>
      <c r="R6" s="20">
        <f t="shared" si="3"/>
        <v>2919</v>
      </c>
      <c r="S6" s="20">
        <f t="shared" si="3"/>
        <v>83110</v>
      </c>
      <c r="T6" s="20">
        <f t="shared" si="3"/>
        <v>491.44</v>
      </c>
      <c r="U6" s="20">
        <f t="shared" si="3"/>
        <v>169.12</v>
      </c>
      <c r="V6" s="20">
        <f t="shared" si="3"/>
        <v>113</v>
      </c>
      <c r="W6" s="20">
        <f t="shared" si="3"/>
        <v>0.02</v>
      </c>
      <c r="X6" s="20">
        <f t="shared" si="3"/>
        <v>5650</v>
      </c>
      <c r="Y6" s="21">
        <f>IF(Y7="",NA(),Y7)</f>
        <v>93.48</v>
      </c>
      <c r="Z6" s="21">
        <f t="shared" ref="Z6:AH6" si="4">IF(Z7="",NA(),Z7)</f>
        <v>98.24</v>
      </c>
      <c r="AA6" s="21">
        <f t="shared" si="4"/>
        <v>103.96</v>
      </c>
      <c r="AB6" s="21">
        <f t="shared" si="4"/>
        <v>108.06</v>
      </c>
      <c r="AC6" s="21">
        <f t="shared" si="4"/>
        <v>89.66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398.4</v>
      </c>
      <c r="BG6" s="21">
        <f t="shared" ref="BG6:BO6" si="7">IF(BG7="",NA(),BG7)</f>
        <v>391.32</v>
      </c>
      <c r="BH6" s="21">
        <f t="shared" si="7"/>
        <v>369.84</v>
      </c>
      <c r="BI6" s="21">
        <f t="shared" si="7"/>
        <v>309.04000000000002</v>
      </c>
      <c r="BJ6" s="21">
        <f t="shared" si="7"/>
        <v>299.64</v>
      </c>
      <c r="BK6" s="21">
        <f t="shared" si="7"/>
        <v>1759.36</v>
      </c>
      <c r="BL6" s="21">
        <f t="shared" si="7"/>
        <v>1837.88</v>
      </c>
      <c r="BM6" s="21">
        <f t="shared" si="7"/>
        <v>1748.51</v>
      </c>
      <c r="BN6" s="21">
        <f t="shared" si="7"/>
        <v>1640.16</v>
      </c>
      <c r="BO6" s="21">
        <f t="shared" si="7"/>
        <v>1521.05</v>
      </c>
      <c r="BP6" s="20" t="str">
        <f>IF(BP7="","",IF(BP7="-","【-】","【"&amp;SUBSTITUTE(TEXT(BP7,"#,##0.00"),"-","△")&amp;"】"))</f>
        <v>【1,522.01】</v>
      </c>
      <c r="BQ6" s="21">
        <f>IF(BQ7="",NA(),BQ7)</f>
        <v>93.42</v>
      </c>
      <c r="BR6" s="21">
        <f t="shared" ref="BR6:BZ6" si="8">IF(BR7="",NA(),BR7)</f>
        <v>98.11</v>
      </c>
      <c r="BS6" s="21">
        <f t="shared" si="8"/>
        <v>104.25</v>
      </c>
      <c r="BT6" s="21">
        <f t="shared" si="8"/>
        <v>112.27</v>
      </c>
      <c r="BU6" s="21">
        <f t="shared" si="8"/>
        <v>101.98</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157.32</v>
      </c>
      <c r="CC6" s="21">
        <f t="shared" ref="CC6:CK6" si="9">IF(CC7="",NA(),CC7)</f>
        <v>155.55000000000001</v>
      </c>
      <c r="CD6" s="21">
        <f t="shared" si="9"/>
        <v>137.72999999999999</v>
      </c>
      <c r="CE6" s="21">
        <f t="shared" si="9"/>
        <v>134.21</v>
      </c>
      <c r="CF6" s="21">
        <f t="shared" si="9"/>
        <v>146.55000000000001</v>
      </c>
      <c r="CG6" s="21">
        <f t="shared" si="9"/>
        <v>508.64</v>
      </c>
      <c r="CH6" s="21">
        <f t="shared" si="9"/>
        <v>525.22</v>
      </c>
      <c r="CI6" s="21">
        <f t="shared" si="9"/>
        <v>520.91999999999996</v>
      </c>
      <c r="CJ6" s="21">
        <f t="shared" si="9"/>
        <v>486.77</v>
      </c>
      <c r="CK6" s="21">
        <f t="shared" si="9"/>
        <v>502.1</v>
      </c>
      <c r="CL6" s="20" t="str">
        <f>IF(CL7="","",IF(CL7="-","【-】","【"&amp;SUBSTITUTE(TEXT(CL7,"#,##0.00"),"-","△")&amp;"】"))</f>
        <v>【497.52】</v>
      </c>
      <c r="CM6" s="21" t="str">
        <f>IF(CM7="",NA(),CM7)</f>
        <v>-</v>
      </c>
      <c r="CN6" s="21" t="str">
        <f t="shared" ref="CN6:CV6" si="10">IF(CN7="",NA(),CN7)</f>
        <v>-</v>
      </c>
      <c r="CO6" s="21" t="str">
        <f t="shared" si="10"/>
        <v>-</v>
      </c>
      <c r="CP6" s="21" t="str">
        <f t="shared" si="10"/>
        <v>-</v>
      </c>
      <c r="CQ6" s="21" t="str">
        <f t="shared" si="10"/>
        <v>-</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100</v>
      </c>
      <c r="CY6" s="21">
        <f t="shared" ref="CY6:DG6" si="11">IF(CY7="",NA(),CY7)</f>
        <v>100</v>
      </c>
      <c r="CZ6" s="21">
        <f t="shared" si="11"/>
        <v>100</v>
      </c>
      <c r="DA6" s="21">
        <f t="shared" si="11"/>
        <v>100</v>
      </c>
      <c r="DB6" s="21">
        <f t="shared" si="11"/>
        <v>100</v>
      </c>
      <c r="DC6" s="21">
        <f t="shared" si="11"/>
        <v>89.88</v>
      </c>
      <c r="DD6" s="21">
        <f t="shared" si="11"/>
        <v>91.52</v>
      </c>
      <c r="DE6" s="21">
        <f t="shared" si="11"/>
        <v>90.33</v>
      </c>
      <c r="DF6" s="21">
        <f t="shared" si="11"/>
        <v>90.04</v>
      </c>
      <c r="DG6" s="21">
        <f t="shared" si="11"/>
        <v>90.58</v>
      </c>
      <c r="DH6" s="20" t="str">
        <f>IF(DH7="","",IF(DH7="-","【-】","【"&amp;SUBSTITUTE(TEXT(DH7,"#,##0.00"),"-","△")&amp;"】"))</f>
        <v>【90.42】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2021</v>
      </c>
      <c r="C7" s="23">
        <v>442038</v>
      </c>
      <c r="D7" s="23">
        <v>47</v>
      </c>
      <c r="E7" s="23">
        <v>17</v>
      </c>
      <c r="F7" s="23">
        <v>9</v>
      </c>
      <c r="G7" s="23">
        <v>0</v>
      </c>
      <c r="H7" s="23" t="s">
        <v>98</v>
      </c>
      <c r="I7" s="23" t="s">
        <v>99</v>
      </c>
      <c r="J7" s="23" t="s">
        <v>100</v>
      </c>
      <c r="K7" s="23" t="s">
        <v>101</v>
      </c>
      <c r="L7" s="23" t="s">
        <v>102</v>
      </c>
      <c r="M7" s="23" t="s">
        <v>103</v>
      </c>
      <c r="N7" s="24" t="s">
        <v>104</v>
      </c>
      <c r="O7" s="24" t="s">
        <v>105</v>
      </c>
      <c r="P7" s="24">
        <v>0.14000000000000001</v>
      </c>
      <c r="Q7" s="24">
        <v>100</v>
      </c>
      <c r="R7" s="24">
        <v>2919</v>
      </c>
      <c r="S7" s="24">
        <v>83110</v>
      </c>
      <c r="T7" s="24">
        <v>491.44</v>
      </c>
      <c r="U7" s="24">
        <v>169.12</v>
      </c>
      <c r="V7" s="24">
        <v>113</v>
      </c>
      <c r="W7" s="24">
        <v>0.02</v>
      </c>
      <c r="X7" s="24">
        <v>5650</v>
      </c>
      <c r="Y7" s="24">
        <v>93.48</v>
      </c>
      <c r="Z7" s="24">
        <v>98.24</v>
      </c>
      <c r="AA7" s="24">
        <v>103.96</v>
      </c>
      <c r="AB7" s="24">
        <v>108.06</v>
      </c>
      <c r="AC7" s="24">
        <v>89.66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398.4</v>
      </c>
      <c r="BG7" s="24">
        <v>391.32</v>
      </c>
      <c r="BH7" s="24">
        <v>369.84</v>
      </c>
      <c r="BI7" s="24">
        <v>309.04000000000002</v>
      </c>
      <c r="BJ7" s="24">
        <v>299.64</v>
      </c>
      <c r="BK7" s="24">
        <v>1759.36</v>
      </c>
      <c r="BL7" s="24">
        <v>1837.88</v>
      </c>
      <c r="BM7" s="24">
        <v>1748.51</v>
      </c>
      <c r="BN7" s="24">
        <v>1640.16</v>
      </c>
      <c r="BO7" s="24">
        <v>1521.05</v>
      </c>
      <c r="BP7" s="24">
        <v>1522.01</v>
      </c>
      <c r="BQ7" s="24">
        <v>93.42</v>
      </c>
      <c r="BR7" s="24">
        <v>98.11</v>
      </c>
      <c r="BS7" s="24">
        <v>104.25</v>
      </c>
      <c r="BT7" s="24">
        <v>112.27</v>
      </c>
      <c r="BU7" s="24">
        <v>101.98</v>
      </c>
      <c r="BV7" s="24">
        <v>37.200000000000003</v>
      </c>
      <c r="BW7" s="24">
        <v>35.03</v>
      </c>
      <c r="BX7" s="24">
        <v>34.99</v>
      </c>
      <c r="BY7" s="24">
        <v>38.270000000000003</v>
      </c>
      <c r="BZ7" s="24">
        <v>37.520000000000003</v>
      </c>
      <c r="CA7" s="24">
        <v>37.79</v>
      </c>
      <c r="CB7" s="24">
        <v>157.32</v>
      </c>
      <c r="CC7" s="24">
        <v>155.55000000000001</v>
      </c>
      <c r="CD7" s="24">
        <v>137.72999999999999</v>
      </c>
      <c r="CE7" s="24">
        <v>134.21</v>
      </c>
      <c r="CF7" s="24">
        <v>146.55000000000001</v>
      </c>
      <c r="CG7" s="24">
        <v>508.64</v>
      </c>
      <c r="CH7" s="24">
        <v>525.22</v>
      </c>
      <c r="CI7" s="24">
        <v>520.91999999999996</v>
      </c>
      <c r="CJ7" s="24">
        <v>486.77</v>
      </c>
      <c r="CK7" s="24">
        <v>502.1</v>
      </c>
      <c r="CL7" s="24">
        <v>497.52</v>
      </c>
      <c r="CM7" s="24" t="s">
        <v>104</v>
      </c>
      <c r="CN7" s="24" t="s">
        <v>104</v>
      </c>
      <c r="CO7" s="24" t="s">
        <v>104</v>
      </c>
      <c r="CP7" s="24" t="s">
        <v>104</v>
      </c>
      <c r="CQ7" s="24" t="s">
        <v>104</v>
      </c>
      <c r="CR7" s="24">
        <v>34.29</v>
      </c>
      <c r="CS7" s="24">
        <v>35.340000000000003</v>
      </c>
      <c r="CT7" s="24">
        <v>34.68</v>
      </c>
      <c r="CU7" s="24">
        <v>34.700000000000003</v>
      </c>
      <c r="CV7" s="24">
        <v>46.83</v>
      </c>
      <c r="CW7" s="24">
        <v>46.97</v>
      </c>
      <c r="CX7" s="24">
        <v>100</v>
      </c>
      <c r="CY7" s="24">
        <v>100</v>
      </c>
      <c r="CZ7" s="24">
        <v>100</v>
      </c>
      <c r="DA7" s="24">
        <v>100</v>
      </c>
      <c r="DB7" s="24">
        <v>100</v>
      </c>
      <c r="DC7" s="24">
        <v>89.88</v>
      </c>
      <c r="DD7" s="24">
        <v>91.52</v>
      </c>
      <c r="DE7" s="24">
        <v>90.33</v>
      </c>
      <c r="DF7" s="24">
        <v>90.04</v>
      </c>
      <c r="DG7" s="24">
        <v>90.58</v>
      </c>
      <c r="DH7" s="24">
        <v>90.42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2023-01-12T09:55:26Z</cp:lastPrinted>
  <dcterms:created xsi:type="dcterms:W3CDTF">2022-12-01T02:05:32Z</dcterms:created>
  <dcterms:modified xsi:type="dcterms:W3CDTF">2023-02-03T07:58:58Z</dcterms:modified>
  <cp:category/>
</cp:coreProperties>
</file>