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3中津市\"/>
    </mc:Choice>
  </mc:AlternateContent>
  <workbookProtection workbookAlgorithmName="SHA-512" workbookHashValue="kbelhlxT+bbFft8ZEEjxgoyZYH+vrWdKl2Y1e/3iAlpcbgXVaCRHvnceG34XrKJvjiN7U9q4WYzLaa5mnZ47qg==" workbookSaltValue="Ho8kj7QoAN5V+keII+8xqw==" workbookSpinCount="100000" lockStructure="1"/>
  <bookViews>
    <workbookView xWindow="0" yWindow="0" windowWidth="28800" windowHeight="123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<sst xmlns="http://schemas.openxmlformats.org/spreadsheetml/2006/main" count="236" uniqueCount="121">
  <si>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</si>
  <si>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</si>
  <si>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</si>
  <si>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</si>
  <si>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</si>
  <si>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</si>
  <si>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</si>
  <si>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</si>
  <si>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</si>
  <si>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</si>
  <si>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</si>
  <si>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</si>
  <si>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</si>
  <si>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</si>
  <si>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</si>
  <si>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</si>
  <si>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</si>
  <si>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</si>
  <si>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</si>
  <si>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</si>
  <si>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</si>
  <si>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</si>
  <si>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</si>
  <si>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</si>
  <si>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</si>
  <si>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</si>
  <si>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</si>
  <si>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</si>
  <si>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</si>
  <si>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</si>
  <si>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</si>
  <si>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</si>
  <si>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</si>
  <si>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</si>
  <si>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</si>
  <si>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</si>
  <si>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</si>
  <si>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</si>
  <si>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</si>
  <si>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</si>
  <si>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</si>
  <si>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</si>
  <si>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</si>
  <si>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</si>
  <si>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</si>
  <si>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</si>
  <si>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</si>
  <si>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</si>
  <si>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</si>
  <si>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</si>
  <si>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</si>
  <si>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</si>
  <si>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</si>
  <si>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</si>
  <si>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</si>
  <si>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</si>
  <si>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</si>
  <si>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</si>
  <si>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</si>
  <si>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</si>
  <si>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</si>
  <si>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</si>
  <si>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</si>
  <si>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</si>
  <si>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</si>
  <si>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</si>
  <si>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</si>
  <si>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</si>
  <si>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</si>
  <si>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</si>
  <si>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</si>
  <si>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</si>
  <si>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</si>
  <si>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</si>
  <si>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</si>
  <si>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</si>
  <si>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</si>
  <si>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</si>
  <si>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</si>
  <si>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</si>
  <si>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</si>
  <si>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</si>
  <si>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</si>
  <si>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</si>
  <si>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</si>
  <si>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</si>
  <si>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</si>
  <si>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</si>
  <si>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</si>
  <si>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</si>
  <si>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</si>
  <si>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</si>
  <si>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</si>
  <si>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</si>
  <si>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</si>
  <si>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</si>
  <si>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</si>
  <si>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</si>
  <si>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</si>
  <si>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</si>
  <si>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</si>
  <si>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</si>
  <si>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</si>
  <si>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</si>
  <si>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</si>
  <si>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</si>
  <si>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</si>
  <si>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</si>
  <si>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</si>
  <si>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</si>
  <si>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</si>
  <si>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</si>
  <si>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</si>
  <si>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</si>
  <si>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</si>
  <si>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</si>
  <si>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</si>
  <si>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</si>
  <si>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phoneticPr fontId="4"/>
  </si>
  <si>
    <t>　各地区の処理場の工事が今後数年間にわたって計画されており市債残高の増加や費用増は避けられない。また、老朽化に伴う維持管理費の増加も予想され、農集排の加入促進といった増益となる施策を行う必要がある。
　しかし区域内人口が大きく減少すると予想されるなかでそれらの費用を使用料や加入金で賄うのは現実的に難しく、市の一般会計繰入金に依存せざるを得ない。
　処理場の統合や廃止、料金改定といった課題を念頭に置きつつ、まずは施設運営のコスト削減や処理場運転にかかる包括委託の範囲拡大等、総費用の減額から着手する必要があると考える。</t>
    <rPh sb="179" eb="181">
      <t>トウゴウ</t>
    </rPh>
    <phoneticPr fontId="4"/>
  </si>
  <si>
    <t>①『収益的収支比率』・・・費用が使用料等の収益でどの程度賄われているかを示す指標。総収益の減及び総費用の増による収支比率が悪化した。特に歳出面では過年度使用料の還付や処理場費の増により前年度よりも費用増となった。
④『企業債残高対事業規模比率』・・・使用料収入に対する企業債残高の割合であり、企業債残高の規模を表す指標。現在は減少傾向だが、今後は施設更新等により比率が増加することが見込まれる。
⑤『経費回収率』・・・汚水処理費用をどの程度使用料で賄えているかを示す指標。費用面では前述の処理場費の費用増が大きな要因である。使用料は昨年度と同程度だが処理場費の増額をカバーできていないため比率の悪化につながった。
⑥『汚水処理原価』・・・有収水量1㎥あたりの汚水処理に係るコストを表した指標。人口減に伴う有収水量の減量や処理場費の増加により類似団体よりも高い水準となっている。
⑦『施設利用率』・・・施設や設備が一日に対応可能な汚水処理能力に対する一日の平均汚水処理処理水量の割合であり、施設の利用状況や適正規模を判断する指標。旧下毛地域の人口減少に伴う使用人数の減少が影響し、同地区の処理場利用率が低いため依然として類似団体と比較し低い状況であるため、利用率向上に取り組む必要がある。
⑧『水洗化率』・・・処理区域内で水洗便所を設置して汚水処理している人口の割合を表した指標。区域内人口の減少数よりも水洗化人口の減少数が少ないため昨年度比で微増となっているが、人口減少に伴う水洗化人口の減少は避けられないため、将来的には処理場の統合や廃止、料金改定を検討する必要が生じると推測される。</t>
    <rPh sb="2" eb="5">
      <t>シュウエキテキ</t>
    </rPh>
    <rPh sb="66" eb="67">
      <t>トク</t>
    </rPh>
    <rPh sb="68" eb="70">
      <t>サイシュツ</t>
    </rPh>
    <rPh sb="70" eb="71">
      <t>メン</t>
    </rPh>
    <rPh sb="73" eb="76">
      <t>カネンド</t>
    </rPh>
    <rPh sb="76" eb="79">
      <t>シヨウリョウ</t>
    </rPh>
    <rPh sb="80" eb="82">
      <t>カンプ</t>
    </rPh>
    <rPh sb="92" eb="95">
      <t>ゼンネンド</t>
    </rPh>
    <rPh sb="98" eb="100">
      <t>ヒヨウ</t>
    </rPh>
    <rPh sb="161" eb="163">
      <t>ゲンザイ</t>
    </rPh>
    <rPh sb="171" eb="173">
      <t>コンゴ</t>
    </rPh>
    <rPh sb="349" eb="352">
      <t>ジンコウゲン</t>
    </rPh>
    <rPh sb="353" eb="354">
      <t>トモナ</t>
    </rPh>
    <rPh sb="355" eb="357">
      <t>ユウシュウ</t>
    </rPh>
    <rPh sb="357" eb="359">
      <t>スイリョウ</t>
    </rPh>
    <rPh sb="360" eb="361">
      <t>ゲン</t>
    </rPh>
    <rPh sb="361" eb="362">
      <t>リョウ</t>
    </rPh>
    <rPh sb="363" eb="366">
      <t>ショリジョウ</t>
    </rPh>
    <rPh sb="368" eb="370">
      <t>ゾウカ</t>
    </rPh>
    <rPh sb="373" eb="375">
      <t>ルイジ</t>
    </rPh>
    <rPh sb="375" eb="377">
      <t>ダンタイ</t>
    </rPh>
    <rPh sb="380" eb="381">
      <t>タカ</t>
    </rPh>
    <rPh sb="382" eb="384">
      <t>スイジュン</t>
    </rPh>
    <rPh sb="468" eb="469">
      <t>キュウ</t>
    </rPh>
    <rPh sb="469" eb="471">
      <t>シモゲ</t>
    </rPh>
    <rPh sb="471" eb="473">
      <t>チイキ</t>
    </rPh>
    <rPh sb="474" eb="476">
      <t>ジンコウ</t>
    </rPh>
    <rPh sb="476" eb="478">
      <t>ゲンショウ</t>
    </rPh>
    <rPh sb="479" eb="480">
      <t>トモナ</t>
    </rPh>
    <rPh sb="481" eb="483">
      <t>シヨウ</t>
    </rPh>
    <rPh sb="483" eb="485">
      <t>ニンズウ</t>
    </rPh>
    <rPh sb="486" eb="488">
      <t>ゲンショウ</t>
    </rPh>
    <rPh sb="489" eb="491">
      <t>エイキョウ</t>
    </rPh>
    <rPh sb="670" eb="672">
      <t>トウゴウ</t>
    </rPh>
    <rPh sb="676" eb="678">
      <t>リョウキン</t>
    </rPh>
    <rPh sb="678" eb="680">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</si>
</sst>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3-4ED9-A43E-228E23381C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8C3-4ED9-A43E-228E23381C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48.2</c:v>
                </c:pt>
                <c:pt idx="1">
                  <c:v>47.47</c:v>
                </c:pt>
                <c:pt idx="2">
                  <c:v>39.51</c:v>
                </c:pt>
                <c:pt idx="3">
                  <c:v>35.340000000000003</c:v>
                </c:pt>
                <c:pt idx="4">
                  <c:v>24.99</c:v>
                </c:pt>
              </c:numCache>
            </c:numRef>
          </c:val>
          <c:extLst>
            <c:ext xmlns:c16="http://schemas.microsoft.com/office/drawing/2014/chart" uri="{C3380CC4-5D6E-409C-BE32-E72D297353CC}">
              <c16:uniqueId val="{00000000-49B2-41AE-B8F1-FBA68577D2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9B2-41AE-B8F1-FBA68577D2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77.55</c:v>
                </c:pt>
                <c:pt idx="1">
                  <c:v>77.819999999999993</c:v>
                </c:pt>
                <c:pt idx="2">
                  <c:v>77.91</c:v>
                </c:pt>
                <c:pt idx="3">
                  <c:v>77.92</c:v>
                </c:pt>
                <c:pt idx="4">
                  <c:v>78.16</c:v>
                </c:pt>
              </c:numCache>
            </c:numRef>
          </c:val>
          <c:extLst>
            <c:ext xmlns:c16="http://schemas.microsoft.com/office/drawing/2014/chart" uri="{C3380CC4-5D6E-409C-BE32-E72D297353CC}">
              <c16:uniqueId val="{00000000-910A-49D1-940B-294205C41B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10A-49D1-940B-294205C41B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81.16</c:v>
                </c:pt>
                <c:pt idx="1">
                  <c:v>84.66</c:v>
                </c:pt>
                <c:pt idx="2">
                  <c:v>84.92</c:v>
                </c:pt>
                <c:pt idx="3">
                  <c:v>87.73</c:v>
                </c:pt>
                <c:pt idx="4">
                  <c:v>72.53</c:v>
                </c:pt>
              </c:numCache>
            </c:numRef>
          </c:val>
          <c:extLst>
            <c:ext xmlns:c16="http://schemas.microsoft.com/office/drawing/2014/chart" uri="{C3380CC4-5D6E-409C-BE32-E72D297353CC}">
              <c16:uniqueId val="{00000000-0D08-4242-9B9B-9386AE8412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8-4242-9B9B-9386AE8412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81-4B86-B635-47ECB2685C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1-4B86-B635-47ECB2685C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D-4A05-A6B6-1CA7BF0D096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D-4A05-A6B6-1CA7BF0D096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C-4D44-931D-F034B52021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C-4D44-931D-F034B52021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E0-43CA-945F-3CCC6F876F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E0-43CA-945F-3CCC6F876F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221.6</c:v>
                </c:pt>
                <c:pt idx="1">
                  <c:v>143.66999999999999</c:v>
                </c:pt>
                <c:pt idx="2">
                  <c:v>137.61000000000001</c:v>
                </c:pt>
                <c:pt idx="3">
                  <c:v>123.2</c:v>
                </c:pt>
                <c:pt idx="4">
                  <c:v>112.21</c:v>
                </c:pt>
              </c:numCache>
            </c:numRef>
          </c:val>
          <c:extLst>
            <c:ext xmlns:c16="http://schemas.microsoft.com/office/drawing/2014/chart" uri="{C3380CC4-5D6E-409C-BE32-E72D297353CC}">
              <c16:uniqueId val="{00000000-F376-4979-8E05-1BFF460480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F376-4979-8E05-1BFF460480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56.89</c:v>
                </c:pt>
                <c:pt idx="1">
                  <c:v>52.69</c:v>
                </c:pt>
                <c:pt idx="2">
                  <c:v>64.61</c:v>
                </c:pt>
                <c:pt idx="3">
                  <c:v>62.79</c:v>
                </c:pt>
                <c:pt idx="4">
                  <c:v>50.39</c:v>
                </c:pt>
              </c:numCache>
            </c:numRef>
          </c:val>
          <c:extLst>
            <c:ext xmlns:c16="http://schemas.microsoft.com/office/drawing/2014/chart" uri="{C3380CC4-5D6E-409C-BE32-E72D297353CC}">
              <c16:uniqueId val="{00000000-A8E5-40FC-A458-EDF2339956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8E5-40FC-A458-EDF2339956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257.77999999999997</c:v>
                </c:pt>
                <c:pt idx="1">
                  <c:v>288.39999999999998</c:v>
                </c:pt>
                <c:pt idx="2">
                  <c:v>241.46</c:v>
                </c:pt>
                <c:pt idx="3">
                  <c:v>255.96</c:v>
                </c:pt>
                <c:pt idx="4">
                  <c:v>333.39</c:v>
                </c:pt>
              </c:numCache>
            </c:numRef>
          </c:val>
          <c:extLst>
            <c:ext xmlns:c16="http://schemas.microsoft.com/office/drawing/2014/chart" uri="{C3380CC4-5D6E-409C-BE32-E72D297353CC}">
              <c16:uniqueId val="{00000000-58B5-4A24-8D11-6B8F2B6BA5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8B5-4A24-8D11-6B8F2B6BA5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中津市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83110</v>
      </c>
      <c r="AM8" s="45"/>
      <c r="AN8" s="45"/>
      <c r="AO8" s="45"/>
      <c r="AP8" s="45"/>
      <c r="AQ8" s="45"/>
      <c r="AR8" s="45"/>
      <c r="AS8" s="45"/>
      <c r="AT8" s="46">
        <f>データ!T6</f>
        <v>491.44</v>
      </c>
      <c r="AU8" s="46"/>
      <c r="AV8" s="46"/>
      <c r="AW8" s="46"/>
      <c r="AX8" s="46"/>
      <c r="AY8" s="46"/>
      <c r="AZ8" s="46"/>
      <c r="BA8" s="46"/>
      <c r="BB8" s="46">
        <f>データ!U6</f>
        <v>169.12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4.87</v>
      </c>
      <c r="Q10" s="46"/>
      <c r="R10" s="46"/>
      <c r="S10" s="46"/>
      <c r="T10" s="46"/>
      <c r="U10" s="46"/>
      <c r="V10" s="46"/>
      <c r="W10" s="46">
        <f>データ!Q6</f>
        <v>100</v>
      </c>
      <c r="X10" s="46"/>
      <c r="Y10" s="46"/>
      <c r="Z10" s="46"/>
      <c r="AA10" s="46"/>
      <c r="AB10" s="46"/>
      <c r="AC10" s="46"/>
      <c r="AD10" s="45">
        <f>データ!R6</f>
        <v>3888</v>
      </c>
      <c r="AE10" s="45"/>
      <c r="AF10" s="45"/>
      <c r="AG10" s="45"/>
      <c r="AH10" s="45"/>
      <c r="AI10" s="45"/>
      <c r="AJ10" s="45"/>
      <c r="AK10" s="2"/>
      <c r="AL10" s="45">
        <f>データ!V6</f>
        <v>4020</v>
      </c>
      <c r="AM10" s="45"/>
      <c r="AN10" s="45"/>
      <c r="AO10" s="45"/>
      <c r="AP10" s="45"/>
      <c r="AQ10" s="45"/>
      <c r="AR10" s="45"/>
      <c r="AS10" s="45"/>
      <c r="AT10" s="46">
        <f>データ!W6</f>
        <v>2.57</v>
      </c>
      <c r="AU10" s="46"/>
      <c r="AV10" s="46"/>
      <c r="AW10" s="46"/>
      <c r="AX10" s="46"/>
      <c r="AY10" s="46"/>
      <c r="AZ10" s="46"/>
      <c r="BA10" s="46"/>
      <c r="BB10" s="46">
        <f>データ!X6</f>
        <v>1564.2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bDTC+scSPI1nL7BICyfmgOqov1SMYHoUnkmA1FduLZcLIMuOU8Pn3fIMvE+FIieZApsyxUTepPACEKGnysiQfw==" saltValue="XxGrvjE+s3KrQDPKR1ui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442038</v>
      </c>
      <c r="D6" s="19">
        <f t="shared" si="3"/>
        <v>47</v>
      </c>
      <c r="E6" s="19">
        <f t="shared" si="3"/>
        <v>17</v>
      </c>
      <c r="F6" s="19">
        <f t="shared" si="3"/>
        <v>5</v>
      </c>
      <c r="G6" s="19">
        <f t="shared" si="3"/>
        <v>0</v>
      </c>
      <c r="H6" s="19" t="str">
        <f t="shared" si="3"/>
        <v>大分県　中津市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4.87</v>
      </c>
      <c r="Q6" s="20">
        <f t="shared" si="3"/>
        <v>100</v>
      </c>
      <c r="R6" s="20">
        <f t="shared" si="3"/>
        <v>3888</v>
      </c>
      <c r="S6" s="20">
        <f t="shared" si="3"/>
        <v>83110</v>
      </c>
      <c r="T6" s="20">
        <f t="shared" si="3"/>
        <v>491.44</v>
      </c>
      <c r="U6" s="20">
        <f t="shared" si="3"/>
        <v>169.12</v>
      </c>
      <c r="V6" s="20">
        <f t="shared" si="3"/>
        <v>4020</v>
      </c>
      <c r="W6" s="20">
        <f t="shared" si="3"/>
        <v>2.57</v>
      </c>
      <c r="X6" s="20">
        <f t="shared" si="3"/>
        <v>1564.2</v>
      </c>
      <c r="Y6" s="21">
        <f>IF(Y7="",NA(),Y7)</f>
        <v>81.16</v>
      </c>
      <c r="Z6" s="21">
        <f t="shared" ref="Z6:AH6" si="4">IF(Z7="",NA(),Z7)</f>
        <v>84.66</v>
      </c>
      <c r="AA6" s="21">
        <f t="shared" si="4"/>
        <v>84.92</v>
      </c>
      <c r="AB6" s="21">
        <f t="shared" si="4"/>
        <v>87.73</v>
      </c>
      <c r="AC6" s="21">
        <f t="shared" si="4"/>
        <v>72.53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221.6</v>
      </c>
      <c r="BG6" s="21">
        <f t="shared" ref="BG6:BO6" si="7">IF(BG7="",NA(),BG7)</f>
        <v>143.66999999999999</v>
      </c>
      <c r="BH6" s="21">
        <f t="shared" si="7"/>
        <v>137.61000000000001</v>
      </c>
      <c r="BI6" s="21">
        <f t="shared" si="7"/>
        <v>123.2</v>
      </c>
      <c r="BJ6" s="21">
        <f t="shared" si="7"/>
        <v>112.21</v>
      </c>
      <c r="BK6" s="21">
        <f t="shared" si="7"/>
        <v>855.8</v>
      </c>
      <c r="BL6" s="21">
        <f t="shared" si="7"/>
        <v>789.46</v>
      </c>
      <c r="BM6" s="21">
        <f t="shared" si="7"/>
        <v>826.83</v>
      </c>
      <c r="BN6" s="21">
        <f t="shared" si="7"/>
        <v>867.83</v>
      </c>
      <c r="BO6" s="21">
        <f t="shared" si="7"/>
        <v>791.76</v>
      </c>
      <c r="BP6" s="20" t="str">
        <f>IF(BP7="","",IF(BP7="-","【-】","【"&amp;SUBSTITUTE(TEXT(BP7,"#,##0.00"),"-","△")&amp;"】"))</f>
        <v>【786.37】</v>
      </c>
      <c r="BQ6" s="21">
        <f>IF(BQ7="",NA(),BQ7)</f>
        <v>56.89</v>
      </c>
      <c r="BR6" s="21">
        <f t="shared" ref="BR6:BZ6" si="8">IF(BR7="",NA(),BR7)</f>
        <v>52.69</v>
      </c>
      <c r="BS6" s="21">
        <f t="shared" si="8"/>
        <v>64.61</v>
      </c>
      <c r="BT6" s="21">
        <f t="shared" si="8"/>
        <v>62.79</v>
      </c>
      <c r="BU6" s="21">
        <f t="shared" si="8"/>
        <v>50.39</v>
      </c>
      <c r="BV6" s="21">
        <f t="shared" si="8"/>
        <v>59.8</v>
      </c>
      <c r="BW6" s="21">
        <f t="shared" si="8"/>
        <v>57.77</v>
      </c>
      <c r="BX6" s="21">
        <f t="shared" si="8"/>
        <v>57.31</v>
      </c>
      <c r="BY6" s="21">
        <f t="shared" si="8"/>
        <v>57.08</v>
      </c>
      <c r="BZ6" s="21">
        <f t="shared" si="8"/>
        <v>56.26</v>
      </c>
      <c r="CA6" s="20" t="str">
        <f>IF(CA7="","",IF(CA7="-","【-】","【"&amp;SUBSTITUTE(TEXT(CA7,"#,##0.00"),"-","△")&amp;"】"))</f>
        <v>【60.65】</v>
      </c>
      <c r="CB6" s="21">
        <f>IF(CB7="",NA(),CB7)</f>
        <v>257.77999999999997</v>
      </c>
      <c r="CC6" s="21">
        <f t="shared" ref="CC6:CK6" si="9">IF(CC7="",NA(),CC7)</f>
        <v>288.39999999999998</v>
      </c>
      <c r="CD6" s="21">
        <f t="shared" si="9"/>
        <v>241.46</v>
      </c>
      <c r="CE6" s="21">
        <f t="shared" si="9"/>
        <v>255.96</v>
      </c>
      <c r="CF6" s="21">
        <f t="shared" si="9"/>
        <v>333.39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48.2</v>
      </c>
      <c r="CN6" s="21">
        <f t="shared" ref="CN6:CV6" si="10">IF(CN7="",NA(),CN7)</f>
        <v>47.47</v>
      </c>
      <c r="CO6" s="21">
        <f t="shared" si="10"/>
        <v>39.51</v>
      </c>
      <c r="CP6" s="21">
        <f t="shared" si="10"/>
        <v>35.340000000000003</v>
      </c>
      <c r="CQ6" s="21">
        <f t="shared" si="10"/>
        <v>24.99</v>
      </c>
      <c r="CR6" s="21">
        <f t="shared" si="10"/>
        <v>51.75</v>
      </c>
      <c r="CS6" s="21">
        <f t="shared" si="10"/>
        <v>50.68</v>
      </c>
      <c r="CT6" s="21">
        <f t="shared" si="10"/>
        <v>50.14</v>
      </c>
      <c r="CU6" s="21">
        <f t="shared" si="10"/>
        <v>54.83</v>
      </c>
      <c r="CV6" s="21">
        <f t="shared" si="10"/>
        <v>66.53</v>
      </c>
      <c r="CW6" s="20" t="str">
        <f>IF(CW7="","",IF(CW7="-","【-】","【"&amp;SUBSTITUTE(TEXT(CW7,"#,##0.00"),"-","△")&amp;"】"))</f>
        <v>【61.14】</v>
      </c>
      <c r="CX6" s="21">
        <f>IF(CX7="",NA(),CX7)</f>
        <v>77.55</v>
      </c>
      <c r="CY6" s="21">
        <f t="shared" ref="CY6:DG6" si="11">IF(CY7="",NA(),CY7)</f>
        <v>77.819999999999993</v>
      </c>
      <c r="CZ6" s="21">
        <f t="shared" si="11"/>
        <v>77.91</v>
      </c>
      <c r="DA6" s="21">
        <f t="shared" si="11"/>
        <v>77.92</v>
      </c>
      <c r="DB6" s="21">
        <f t="shared" si="11"/>
        <v>78.16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442038</v>
      </c>
      <c r="D7" s="23">
        <v>47</v>
      </c>
      <c r="E7" s="23">
        <v>17</v>
      </c>
      <c r="F7" s="23">
        <v>5</v>
      </c>
      <c r="G7" s="23">
        <v>0</v>
      </c>
      <c r="H7" s="23" t="s">
        <v>98</v>
      </c>
      <c r="I7" s="23" t="s">
        <v>99</v>
      </c>
      <c r="J7" s="23" t="s">
        <v>100</v>
      </c>
      <c r="K7" s="23" t="s">
        <v>101</v>
      </c>
      <c r="L7" s="23" t="s">
        <v>102</v>
      </c>
      <c r="M7" s="23" t="s">
        <v>103</v>
      </c>
      <c r="N7" s="24" t="s">
        <v>104</v>
      </c>
      <c r="O7" s="24" t="s">
        <v>105</v>
      </c>
      <c r="P7" s="24">
        <v>4.87</v>
      </c>
      <c r="Q7" s="24">
        <v>100</v>
      </c>
      <c r="R7" s="24">
        <v>3888</v>
      </c>
      <c r="S7" s="24">
        <v>83110</v>
      </c>
      <c r="T7" s="24">
        <v>491.44</v>
      </c>
      <c r="U7" s="24">
        <v>169.12</v>
      </c>
      <c r="V7" s="24">
        <v>4020</v>
      </c>
      <c r="W7" s="24">
        <v>2.57</v>
      </c>
      <c r="X7" s="24">
        <v>1564.2</v>
      </c>
      <c r="Y7" s="24">
        <v>81.16</v>
      </c>
      <c r="Z7" s="24">
        <v>84.66</v>
      </c>
      <c r="AA7" s="24">
        <v>84.92</v>
      </c>
      <c r="AB7" s="24">
        <v>87.73</v>
      </c>
      <c r="AC7" s="24">
        <v>72.53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221.6</v>
      </c>
      <c r="BG7" s="24">
        <v>143.66999999999999</v>
      </c>
      <c r="BH7" s="24">
        <v>137.61000000000001</v>
      </c>
      <c r="BI7" s="24">
        <v>123.2</v>
      </c>
      <c r="BJ7" s="24">
        <v>112.21</v>
      </c>
      <c r="BK7" s="24">
        <v>855.8</v>
      </c>
      <c r="BL7" s="24">
        <v>789.46</v>
      </c>
      <c r="BM7" s="24">
        <v>826.83</v>
      </c>
      <c r="BN7" s="24">
        <v>867.83</v>
      </c>
      <c r="BO7" s="24">
        <v>791.76</v>
      </c>
      <c r="BP7" s="24">
        <v>786.37</v>
      </c>
      <c r="BQ7" s="24">
        <v>56.89</v>
      </c>
      <c r="BR7" s="24">
        <v>52.69</v>
      </c>
      <c r="BS7" s="24">
        <v>64.61</v>
      </c>
      <c r="BT7" s="24">
        <v>62.79</v>
      </c>
      <c r="BU7" s="24">
        <v>50.39</v>
      </c>
      <c r="BV7" s="24">
        <v>59.8</v>
      </c>
      <c r="BW7" s="24">
        <v>57.77</v>
      </c>
      <c r="BX7" s="24">
        <v>57.31</v>
      </c>
      <c r="BY7" s="24">
        <v>57.08</v>
      </c>
      <c r="BZ7" s="24">
        <v>56.26</v>
      </c>
      <c r="CA7" s="24">
        <v>60.65</v>
      </c>
      <c r="CB7" s="24">
        <v>257.77999999999997</v>
      </c>
      <c r="CC7" s="24">
        <v>288.39999999999998</v>
      </c>
      <c r="CD7" s="24">
        <v>241.46</v>
      </c>
      <c r="CE7" s="24">
        <v>255.96</v>
      </c>
      <c r="CF7" s="24">
        <v>333.39</v>
      </c>
      <c r="CG7" s="24">
        <v>263.76</v>
      </c>
      <c r="CH7" s="24">
        <v>274.35000000000002</v>
      </c>
      <c r="CI7" s="24">
        <v>273.52</v>
      </c>
      <c r="CJ7" s="24">
        <v>274.99</v>
      </c>
      <c r="CK7" s="24">
        <v>282.08999999999997</v>
      </c>
      <c r="CL7" s="24">
        <v>256.97000000000003</v>
      </c>
      <c r="CM7" s="24">
        <v>48.2</v>
      </c>
      <c r="CN7" s="24">
        <v>47.47</v>
      </c>
      <c r="CO7" s="24">
        <v>39.51</v>
      </c>
      <c r="CP7" s="24">
        <v>35.340000000000003</v>
      </c>
      <c r="CQ7" s="24">
        <v>24.99</v>
      </c>
      <c r="CR7" s="24">
        <v>51.75</v>
      </c>
      <c r="CS7" s="24">
        <v>50.68</v>
      </c>
      <c r="CT7" s="24">
        <v>50.14</v>
      </c>
      <c r="CU7" s="24">
        <v>54.83</v>
      </c>
      <c r="CV7" s="24">
        <v>66.53</v>
      </c>
      <c r="CW7" s="24">
        <v>61.14</v>
      </c>
      <c r="CX7" s="24">
        <v>77.55</v>
      </c>
      <c r="CY7" s="24">
        <v>77.819999999999993</v>
      </c>
      <c r="CZ7" s="24">
        <v>77.91</v>
      </c>
      <c r="DA7" s="24">
        <v>77.92</v>
      </c>
      <c r="DB7" s="24">
        <v>78.16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DATEVALUE($B7+12-B11&amp;"/1/"&amp;B12)</f>
        <v>47119</v>
      </c>
      <c r="C10" s="27">
        <f>DATEVALUE($B7+12-C11&amp;"/1/"&amp;C12)</f>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2023-01-24T04:24:52Z</cp:lastPrinted>
  <dcterms:created xsi:type="dcterms:W3CDTF">2022-12-01T02:01:22Z</dcterms:created>
  <dcterms:modified xsi:type="dcterms:W3CDTF">2023-01-24T04:25:04Z</dcterms:modified>
  <cp:category/>
</cp:coreProperties>
</file>