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1大分市\"/>
    </mc:Choice>
  </mc:AlternateContent>
  <workbookProtection workbookAlgorithmName="SHA-512" workbookHashValue="1XwX8ESLmEvL4AACZqCCKXbs+BC338VQH1jtN3e1TMK1G3RC2qxu5CQZKxo4v+dqghbhJmTmWklHjIzlLDti4g==" workbookSaltValue="fdpMoqniWs9gPH2MbGwJ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<sst xmlns="http://schemas.openxmlformats.org/spreadsheetml/2006/main" count="236" uniqueCount="120">
  <si>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</si>
  <si>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</si>
  <si>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</si>
  <si>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</si>
  <si>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</si>
  <si>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</si>
  <si>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</si>
  <si>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</si>
  <si>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</si>
  <si>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</si>
  <si>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</si>
  <si>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</si>
  <si>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</si>
  <si>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</si>
  <si>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</si>
  <si>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</si>
  <si>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</si>
  <si>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</si>
  <si>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</si>
  <si>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</si>
  <si>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</si>
  <si>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</si>
  <si>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</si>
  <si>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</si>
  <si>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</si>
  <si>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</si>
  <si>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</si>
  <si>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</si>
  <si>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</si>
  <si>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</si>
  <si>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</si>
  <si>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</si>
  <si>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</si>
  <si>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</si>
  <si>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</si>
  <si>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</si>
  <si>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</si>
  <si>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</si>
  <si>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</si>
  <si>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</si>
  <si>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</si>
  <si>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</si>
  <si>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</si>
  <si>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</si>
  <si>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</si>
  <si>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</si>
  <si>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</si>
  <si>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</si>
  <si>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</si>
  <si>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</si>
  <si>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</si>
  <si>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</si>
  <si>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</si>
  <si>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</si>
  <si>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</si>
  <si>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</si>
  <si>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</si>
  <si>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</si>
  <si>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</si>
  <si>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</si>
  <si>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</si>
  <si>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</si>
  <si>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</si>
  <si>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</si>
  <si>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</si>
  <si>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</si>
  <si>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</si>
  <si>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</si>
  <si>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</si>
  <si>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</si>
  <si>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</si>
  <si>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</si>
  <si>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</si>
  <si>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</si>
  <si>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</si>
  <si>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</si>
  <si>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</si>
  <si>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</si>
  <si>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</si>
  <si>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</si>
  <si>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</si>
  <si>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</si>
  <si>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</si>
  <si>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</si>
  <si>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</si>
  <si>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</si>
  <si>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</si>
  <si>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</si>
  <si>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</si>
  <si>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</si>
  <si>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</si>
  <si>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</si>
  <si>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</si>
  <si>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</si>
  <si>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</si>
  <si>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</si>
  <si>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</si>
  <si>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</si>
  <si>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</si>
  <si>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</si>
  <si>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</si>
  <si>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</si>
  <si>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</si>
  <si>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</si>
  <si>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</si>
  <si>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</si>
  <si>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</si>
  <si>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</si>
  <si>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</si>
  <si>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</si>
  <si>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</si>
  <si>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</si>
  <si>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</si>
  <si>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</si>
  <si>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</si>
  <si>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</si>
  <si>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</si>
  <si>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処理場内設備等の長寿命化対策については、H26年度から吉野地区で、R2年度から市尾地区で取り組んでいる。
現在、管渠については異常は無いが、マンホールポンプや警報装置等の設備に不具合が多いため、機能診断結果を踏まえつつ、計画的に機器類の更新を行っている。</t>
    <rPh sb="0" eb="2">
      <t>ショリ</t>
    </rPh>
    <rPh sb="3" eb="4">
      <t>ナイ</t>
    </rPh>
    <rPh sb="4" eb="6">
      <t>セツビ</t>
    </rPh>
    <rPh sb="6" eb="7">
      <t>トウ</t>
    </rPh>
    <rPh sb="23" eb="24">
      <t>ネン</t>
    </rPh>
    <rPh sb="24" eb="25">
      <t>ド</t>
    </rPh>
    <rPh sb="27" eb="29">
      <t>ヨシノ</t>
    </rPh>
    <rPh sb="29" eb="31">
      <t>チク</t>
    </rPh>
    <rPh sb="35" eb="36">
      <t>ネン</t>
    </rPh>
    <rPh sb="36" eb="37">
      <t>ド</t>
    </rPh>
    <rPh sb="39" eb="41">
      <t>イチノオ</t>
    </rPh>
    <rPh sb="41" eb="43">
      <t>チク</t>
    </rPh>
    <rPh sb="44" eb="45">
      <t>ト</t>
    </rPh>
    <rPh sb="46" eb="47">
      <t>ク</t>
    </rPh>
    <rPh sb="53" eb="55">
      <t>ゲンザイ</t>
    </rPh>
    <rPh sb="56" eb="58">
      <t>カンキョ</t>
    </rPh>
    <rPh sb="63" eb="65">
      <t>イジョウ</t>
    </rPh>
    <rPh sb="66" eb="67">
      <t>ナ</t>
    </rPh>
    <rPh sb="83" eb="84">
      <t>トウ</t>
    </rPh>
    <rPh sb="88" eb="91">
      <t>フグアイ</t>
    </rPh>
    <rPh sb="92" eb="93">
      <t>オオ</t>
    </rPh>
    <phoneticPr fontId="4"/>
  </si>
  <si>
    <t>今後、施設の老朽化や処理区域内人口の減少により、一層の経費回収率および施設利用率の低下が予想される。そのため、R3年度に内稙田地区について、公共下水道事業に統合しており、残り2地区についても、R7年度に統合する予定であり、維持管理費等の経費を削減するよう取り組んでいる。機器更新についても、統合を踏まえ緊急性や必要性等の優先順位を随時見直すなかで、可能な範囲で経費削減を図る必要がある。</t>
    <rPh sb="0" eb="2">
      <t>コンゴ</t>
    </rPh>
    <rPh sb="3" eb="5">
      <t>シセツ</t>
    </rPh>
    <rPh sb="6" eb="9">
      <t>ロウキュウカ</t>
    </rPh>
    <rPh sb="10" eb="12">
      <t>ショリ</t>
    </rPh>
    <rPh sb="12" eb="15">
      <t>クイキナイ</t>
    </rPh>
    <rPh sb="15" eb="17">
      <t>ジンコウ</t>
    </rPh>
    <rPh sb="18" eb="20">
      <t>ゲンショウ</t>
    </rPh>
    <rPh sb="24" eb="26">
      <t>イッソウ</t>
    </rPh>
    <rPh sb="27" eb="29">
      <t>ケイヒ</t>
    </rPh>
    <rPh sb="29" eb="31">
      <t>カイシュウ</t>
    </rPh>
    <rPh sb="31" eb="32">
      <t>リツ</t>
    </rPh>
    <rPh sb="35" eb="37">
      <t>シセツ</t>
    </rPh>
    <rPh sb="37" eb="40">
      <t>リヨウリツ</t>
    </rPh>
    <rPh sb="41" eb="43">
      <t>テイカ</t>
    </rPh>
    <rPh sb="44" eb="46">
      <t>ヨソウ</t>
    </rPh>
    <rPh sb="57" eb="59">
      <t>ネンド</t>
    </rPh>
    <rPh sb="60" eb="61">
      <t>ウチ</t>
    </rPh>
    <rPh sb="61" eb="63">
      <t>ワサダ</t>
    </rPh>
    <rPh sb="63" eb="65">
      <t>チク</t>
    </rPh>
    <rPh sb="70" eb="72">
      <t>コウキョウ</t>
    </rPh>
    <rPh sb="72" eb="75">
      <t>ゲスイドウ</t>
    </rPh>
    <rPh sb="75" eb="77">
      <t>ジギョウ</t>
    </rPh>
    <rPh sb="78" eb="80">
      <t>トウゴウ</t>
    </rPh>
    <rPh sb="85" eb="86">
      <t>ノコ</t>
    </rPh>
    <rPh sb="88" eb="90">
      <t>チク</t>
    </rPh>
    <rPh sb="98" eb="100">
      <t>ネンド</t>
    </rPh>
    <rPh sb="101" eb="103">
      <t>トウゴウ</t>
    </rPh>
    <rPh sb="105" eb="107">
      <t>ヨテイ</t>
    </rPh>
    <rPh sb="111" eb="113">
      <t>イジ</t>
    </rPh>
    <rPh sb="113" eb="116">
      <t>カンリヒ</t>
    </rPh>
    <rPh sb="116" eb="117">
      <t>トウ</t>
    </rPh>
    <rPh sb="118" eb="120">
      <t>ケイヒ</t>
    </rPh>
    <rPh sb="121" eb="123">
      <t>サクゲン</t>
    </rPh>
    <rPh sb="127" eb="128">
      <t>ト</t>
    </rPh>
    <rPh sb="129" eb="130">
      <t>ク</t>
    </rPh>
    <rPh sb="135" eb="137">
      <t>キキ</t>
    </rPh>
    <rPh sb="137" eb="139">
      <t>コウシン</t>
    </rPh>
    <rPh sb="145" eb="147">
      <t>トウゴウ</t>
    </rPh>
    <rPh sb="148" eb="149">
      <t>フ</t>
    </rPh>
    <rPh sb="151" eb="154">
      <t>キンキュウセイ</t>
    </rPh>
    <rPh sb="155" eb="158">
      <t>ヒツヨウセイ</t>
    </rPh>
    <rPh sb="158" eb="159">
      <t>トウ</t>
    </rPh>
    <rPh sb="160" eb="162">
      <t>ユウセン</t>
    </rPh>
    <rPh sb="162" eb="164">
      <t>ジュンイ</t>
    </rPh>
    <rPh sb="165" eb="167">
      <t>ズイジ</t>
    </rPh>
    <rPh sb="167" eb="169">
      <t>ミナオ</t>
    </rPh>
    <rPh sb="174" eb="176">
      <t>カノウ</t>
    </rPh>
    <rPh sb="177" eb="179">
      <t>ハンイ</t>
    </rPh>
    <rPh sb="180" eb="182">
      <t>ケイヒ</t>
    </rPh>
    <rPh sb="182" eb="184">
      <t>サクゲン</t>
    </rPh>
    <rPh sb="185" eb="186">
      <t>ハカ</t>
    </rPh>
    <rPh sb="187" eb="189">
      <t>ヒツヨウ</t>
    </rPh>
    <phoneticPr fontId="4"/>
  </si>
  <si>
    <t>①収益的収支比率は概ね100％程度で推移しているが、⑤経費回収率は使用料収入で汚水処理費の100％を賄えておらず、一般会計からの繰入金で補填されている状況である。経費回収率はH29年度以降減少傾向にあるが、これはH29年度の料金改定(本市公共下水道事業と同一の料金体系)や、R1年度の最適整備構想(市尾地区)の策定等によるものである。
④企業債残高対事業規模比率は類似団体の平均に比べ極めて低い値となっているが、これは施設供用開始以降、大規模な施設改修を行っていないためである。H25年度に設備の長寿命化を図るための最適整備構想(吉野地区)を策定し、H26年度から長寿命化対策を行っているが、今後大規模な施設改修を行う際は企業債を活用する必要がある。
⑥汚水処理原価は、処理場の処理設備が老朽化していることに伴う修繕費の増加により、上昇傾向にある。
⑦施設利用率は、概ね50％程度で推移しているが、年間の最大稼働率が全ての年度において9割を超えており、施設の性能過多とは判断できない状況である。
⑧水洗化率は、供用開始区域における接続状況に大きな変動は無いが、毎年若干の新規接続により微増の傾向である。</t>
    <rPh sb="1" eb="4">
      <t>シュウエキテキ</t>
    </rPh>
    <rPh sb="4" eb="6">
      <t>シュウシ</t>
    </rPh>
    <rPh sb="6" eb="8">
      <t>ヒリツ</t>
    </rPh>
    <rPh sb="9" eb="10">
      <t>オオム</t>
    </rPh>
    <rPh sb="15" eb="17">
      <t>テイド</t>
    </rPh>
    <rPh sb="18" eb="20">
      <t>スイイ</t>
    </rPh>
    <rPh sb="27" eb="29">
      <t>ケイヒ</t>
    </rPh>
    <rPh sb="29" eb="31">
      <t>カイシュウ</t>
    </rPh>
    <rPh sb="31" eb="32">
      <t>リツ</t>
    </rPh>
    <rPh sb="33" eb="36">
      <t>シヨウリョウ</t>
    </rPh>
    <rPh sb="36" eb="38">
      <t>シュウニュウ</t>
    </rPh>
    <rPh sb="39" eb="41">
      <t>オスイ</t>
    </rPh>
    <rPh sb="41" eb="43">
      <t>ショリ</t>
    </rPh>
    <rPh sb="43" eb="44">
      <t>ヒ</t>
    </rPh>
    <rPh sb="50" eb="51">
      <t>マカナ</t>
    </rPh>
    <rPh sb="57" eb="59">
      <t>イッパン</t>
    </rPh>
    <rPh sb="59" eb="61">
      <t>カイケイ</t>
    </rPh>
    <rPh sb="64" eb="66">
      <t>クリイレ</t>
    </rPh>
    <rPh sb="66" eb="67">
      <t>キン</t>
    </rPh>
    <rPh sb="68" eb="70">
      <t>ホテン</t>
    </rPh>
    <rPh sb="75" eb="77">
      <t>ジョウキョウ</t>
    </rPh>
    <rPh sb="112" eb="114">
      <t>リョウキン</t>
    </rPh>
    <rPh sb="114" eb="116">
      <t>カイテイ</t>
    </rPh>
    <rPh sb="117" eb="119">
      <t>ホンシ</t>
    </rPh>
    <rPh sb="124" eb="126">
      <t>ジギョウ</t>
    </rPh>
    <rPh sb="127" eb="129">
      <t>ドウイツ</t>
    </rPh>
    <rPh sb="139" eb="140">
      <t>ネン</t>
    </rPh>
    <rPh sb="140" eb="141">
      <t>ド</t>
    </rPh>
    <rPh sb="155" eb="157">
      <t>サクテイ</t>
    </rPh>
    <rPh sb="157" eb="158">
      <t>トウ</t>
    </rPh>
    <rPh sb="169" eb="171">
      <t>キギョウ</t>
    </rPh>
    <rPh sb="171" eb="172">
      <t>サイ</t>
    </rPh>
    <rPh sb="172" eb="174">
      <t>ザンダカ</t>
    </rPh>
    <rPh sb="174" eb="175">
      <t>タイ</t>
    </rPh>
    <rPh sb="175" eb="177">
      <t>ジギョウ</t>
    </rPh>
    <rPh sb="177" eb="179">
      <t>キボ</t>
    </rPh>
    <rPh sb="179" eb="181">
      <t>ヒリツ</t>
    </rPh>
    <rPh sb="182" eb="184">
      <t>ルイジ</t>
    </rPh>
    <rPh sb="184" eb="186">
      <t>ダンタイ</t>
    </rPh>
    <rPh sb="187" eb="189">
      <t>ヘイキン</t>
    </rPh>
    <rPh sb="190" eb="191">
      <t>クラ</t>
    </rPh>
    <rPh sb="192" eb="193">
      <t>キワ</t>
    </rPh>
    <rPh sb="195" eb="196">
      <t>ヒク</t>
    </rPh>
    <rPh sb="197" eb="198">
      <t>アタイ</t>
    </rPh>
    <rPh sb="209" eb="211">
      <t>シセツ</t>
    </rPh>
    <rPh sb="211" eb="213">
      <t>キョウヨウ</t>
    </rPh>
    <rPh sb="213" eb="215">
      <t>カイシ</t>
    </rPh>
    <rPh sb="215" eb="217">
      <t>イコウ</t>
    </rPh>
    <rPh sb="218" eb="221">
      <t>ダイキボ</t>
    </rPh>
    <rPh sb="222" eb="224">
      <t>シセツ</t>
    </rPh>
    <rPh sb="224" eb="226">
      <t>カイシュウ</t>
    </rPh>
    <rPh sb="227" eb="228">
      <t>オコナ</t>
    </rPh>
    <rPh sb="242" eb="243">
      <t>ネン</t>
    </rPh>
    <rPh sb="243" eb="244">
      <t>ド</t>
    </rPh>
    <rPh sb="245" eb="247">
      <t>セツビ</t>
    </rPh>
    <rPh sb="248" eb="249">
      <t>チョウ</t>
    </rPh>
    <rPh sb="249" eb="252">
      <t>ジュミョウカ</t>
    </rPh>
    <rPh sb="253" eb="254">
      <t>ハカ</t>
    </rPh>
    <rPh sb="258" eb="260">
      <t>サイテキ</t>
    </rPh>
    <rPh sb="260" eb="262">
      <t>セイビ</t>
    </rPh>
    <rPh sb="262" eb="264">
      <t>コウソウ</t>
    </rPh>
    <rPh sb="265" eb="267">
      <t>ヨシノ</t>
    </rPh>
    <rPh sb="267" eb="269">
      <t>チク</t>
    </rPh>
    <rPh sb="271" eb="273">
      <t>サクテイ</t>
    </rPh>
    <rPh sb="278" eb="279">
      <t>ネン</t>
    </rPh>
    <rPh sb="279" eb="280">
      <t>ド</t>
    </rPh>
    <rPh sb="282" eb="286">
      <t>チョウジュミョウカ</t>
    </rPh>
    <rPh sb="286" eb="288">
      <t>タイサク</t>
    </rPh>
    <rPh sb="289" eb="290">
      <t>オコナ</t>
    </rPh>
    <rPh sb="296" eb="298">
      <t>コンゴ</t>
    </rPh>
    <rPh sb="298" eb="301">
      <t>ダイキボ</t>
    </rPh>
    <rPh sb="302" eb="304">
      <t>シセツ</t>
    </rPh>
    <rPh sb="304" eb="306">
      <t>カイシュウ</t>
    </rPh>
    <rPh sb="307" eb="308">
      <t>オコナ</t>
    </rPh>
    <rPh sb="309" eb="310">
      <t>サイ</t>
    </rPh>
    <rPh sb="311" eb="313">
      <t>キギョウ</t>
    </rPh>
    <rPh sb="313" eb="314">
      <t>サイ</t>
    </rPh>
    <rPh sb="315" eb="317">
      <t>カツヨウ</t>
    </rPh>
    <rPh sb="319" eb="321">
      <t>ヒツヨウ</t>
    </rPh>
    <rPh sb="329" eb="331">
      <t>ショリ</t>
    </rPh>
    <rPh sb="331" eb="333">
      <t>ゲンカ</t>
    </rPh>
    <rPh sb="335" eb="338">
      <t>ショリジョウ</t>
    </rPh>
    <rPh sb="339" eb="341">
      <t>ショリ</t>
    </rPh>
    <rPh sb="341" eb="343">
      <t>セツビ</t>
    </rPh>
    <rPh sb="344" eb="347">
      <t>ロウキュウカ</t>
    </rPh>
    <rPh sb="354" eb="355">
      <t>トモナ</t>
    </rPh>
    <rPh sb="356" eb="359">
      <t>シュウゼンヒ</t>
    </rPh>
    <rPh sb="360" eb="362">
      <t>ゾウカ</t>
    </rPh>
    <rPh sb="376" eb="378">
      <t>シセツ</t>
    </rPh>
    <rPh sb="378" eb="381">
      <t>リヨウリツ</t>
    </rPh>
    <rPh sb="383" eb="384">
      <t>オオム</t>
    </rPh>
    <rPh sb="388" eb="390">
      <t>テイド</t>
    </rPh>
    <rPh sb="391" eb="393">
      <t>スイイ</t>
    </rPh>
    <rPh sb="399" eb="401">
      <t>ネンカン</t>
    </rPh>
    <rPh sb="402" eb="404">
      <t>サイダイ</t>
    </rPh>
    <rPh sb="404" eb="406">
      <t>カドウ</t>
    </rPh>
    <rPh sb="406" eb="407">
      <t>リツ</t>
    </rPh>
    <rPh sb="408" eb="409">
      <t>スベ</t>
    </rPh>
    <rPh sb="411" eb="413">
      <t>ネンド</t>
    </rPh>
    <rPh sb="418" eb="419">
      <t>ワリ</t>
    </rPh>
    <rPh sb="420" eb="421">
      <t>コ</t>
    </rPh>
    <rPh sb="426" eb="428">
      <t>シセツ</t>
    </rPh>
    <rPh sb="429" eb="431">
      <t>セイノウ</t>
    </rPh>
    <rPh sb="431" eb="433">
      <t>カタ</t>
    </rPh>
    <rPh sb="435" eb="437">
      <t>ハンダン</t>
    </rPh>
    <rPh sb="441" eb="443">
      <t>ジョウキョウ</t>
    </rPh>
    <rPh sb="449" eb="452">
      <t>スイセンカ</t>
    </rPh>
    <rPh sb="452" eb="453">
      <t>リツ</t>
    </rPh>
    <rPh sb="455" eb="457">
      <t>キョウヨウ</t>
    </rPh>
    <rPh sb="457" eb="459">
      <t>カイシ</t>
    </rPh>
    <rPh sb="459" eb="461">
      <t>クイキ</t>
    </rPh>
    <rPh sb="465" eb="467">
      <t>セツゾク</t>
    </rPh>
    <rPh sb="467" eb="469">
      <t>ジョウキョウ</t>
    </rPh>
    <rPh sb="470" eb="471">
      <t>オオ</t>
    </rPh>
    <rPh sb="473" eb="475">
      <t>ヘンドウ</t>
    </rPh>
    <rPh sb="476" eb="477">
      <t>ナ</t>
    </rPh>
    <rPh sb="480" eb="482">
      <t>マイトシ</t>
    </rPh>
    <rPh sb="482" eb="484">
      <t>ジャッカン</t>
    </rPh>
    <rPh sb="485" eb="487">
      <t>シンキ</t>
    </rPh>
    <rPh sb="487" eb="489">
      <t>セツゾク</t>
    </rPh>
    <rPh sb="492" eb="494">
      <t>ビゾウ</t>
    </rPh>
    <rPh sb="495" eb="49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</si>
</sst>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79-44C4-92EB-11B2F82CBC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679-44C4-92EB-11B2F82CBC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47.64</c:v>
                </c:pt>
                <c:pt idx="1">
                  <c:v>45.28</c:v>
                </c:pt>
                <c:pt idx="2">
                  <c:v>47.41</c:v>
                </c:pt>
                <c:pt idx="3">
                  <c:v>49.65</c:v>
                </c:pt>
                <c:pt idx="4">
                  <c:v>46.7</c:v>
                </c:pt>
              </c:numCache>
            </c:numRef>
          </c:val>
          <c:extLst>
            <c:ext xmlns:c16="http://schemas.microsoft.com/office/drawing/2014/chart" uri="{C3380CC4-5D6E-409C-BE32-E72D297353CC}">
              <c16:uniqueId val="{00000000-A810-45D2-98EF-0CB1EAEE23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A810-45D2-98EF-0CB1EAEE23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90.67</c:v>
                </c:pt>
                <c:pt idx="1">
                  <c:v>92.02</c:v>
                </c:pt>
                <c:pt idx="2">
                  <c:v>92.29</c:v>
                </c:pt>
                <c:pt idx="3">
                  <c:v>92.62</c:v>
                </c:pt>
                <c:pt idx="4">
                  <c:v>92.71</c:v>
                </c:pt>
              </c:numCache>
            </c:numRef>
          </c:val>
          <c:extLst>
            <c:ext xmlns:c16="http://schemas.microsoft.com/office/drawing/2014/chart" uri="{C3380CC4-5D6E-409C-BE32-E72D297353CC}">
              <c16:uniqueId val="{00000000-6C85-4697-B6A7-29DED0AC1C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C85-4697-B6A7-29DED0AC1C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100.08</c:v>
                </c:pt>
                <c:pt idx="1">
                  <c:v>100.03</c:v>
                </c:pt>
                <c:pt idx="2">
                  <c:v>99.96</c:v>
                </c:pt>
                <c:pt idx="3">
                  <c:v>99.97</c:v>
                </c:pt>
                <c:pt idx="4">
                  <c:v>99.96</c:v>
                </c:pt>
              </c:numCache>
            </c:numRef>
          </c:val>
          <c:extLst>
            <c:ext xmlns:c16="http://schemas.microsoft.com/office/drawing/2014/chart" uri="{C3380CC4-5D6E-409C-BE32-E72D297353CC}">
              <c16:uniqueId val="{00000000-6478-4E32-B9EC-F6583FF675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78-4E32-B9EC-F6583FF675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A8-4A6C-AB1A-F8DF8D102C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A8-4A6C-AB1A-F8DF8D102C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6C-4DFC-AE45-2F89011DCF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C-4DFC-AE45-2F89011DCF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8-445D-AFCA-12B0083F9A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8-445D-AFCA-12B0083F9A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01-4BB6-816B-81FE092159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01-4BB6-816B-81FE092159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32.549999999999997</c:v>
                </c:pt>
                <c:pt idx="1">
                  <c:v>12.88</c:v>
                </c:pt>
                <c:pt idx="2">
                  <c:v>10.119999999999999</c:v>
                </c:pt>
                <c:pt idx="3">
                  <c:v>5.36</c:v>
                </c:pt>
                <c:pt idx="4">
                  <c:v>3.72</c:v>
                </c:pt>
              </c:numCache>
            </c:numRef>
          </c:val>
          <c:extLst>
            <c:ext xmlns:c16="http://schemas.microsoft.com/office/drawing/2014/chart" uri="{C3380CC4-5D6E-409C-BE32-E72D297353CC}">
              <c16:uniqueId val="{00000000-2E1B-4558-AF19-E4BA26534C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E1B-4558-AF19-E4BA26534C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58.27</c:v>
                </c:pt>
                <c:pt idx="1">
                  <c:v>50.08</c:v>
                </c:pt>
                <c:pt idx="2">
                  <c:v>38.340000000000003</c:v>
                </c:pt>
                <c:pt idx="3">
                  <c:v>37.340000000000003</c:v>
                </c:pt>
                <c:pt idx="4">
                  <c:v>35.1</c:v>
                </c:pt>
              </c:numCache>
            </c:numRef>
          </c:val>
          <c:extLst>
            <c:ext xmlns:c16="http://schemas.microsoft.com/office/drawing/2014/chart" uri="{C3380CC4-5D6E-409C-BE32-E72D297353CC}">
              <c16:uniqueId val="{00000000-CD97-4084-9823-77413B952D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D97-4084-9823-77413B952D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290.63</c:v>
                </c:pt>
                <c:pt idx="1">
                  <c:v>325.95</c:v>
                </c:pt>
                <c:pt idx="2">
                  <c:v>425.07</c:v>
                </c:pt>
                <c:pt idx="3">
                  <c:v>439.92</c:v>
                </c:pt>
                <c:pt idx="4">
                  <c:v>454.72</c:v>
                </c:pt>
              </c:numCache>
            </c:numRef>
          </c:val>
          <c:extLst>
            <c:ext xmlns:c16="http://schemas.microsoft.com/office/drawing/2014/chart" uri="{C3380CC4-5D6E-409C-BE32-E72D297353CC}">
              <c16:uniqueId val="{00000000-4F61-4A9A-8F28-C6C2949ECF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F61-4A9A-8F28-C6C2949ECF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大分市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477584</v>
      </c>
      <c r="AM8" s="42"/>
      <c r="AN8" s="42"/>
      <c r="AO8" s="42"/>
      <c r="AP8" s="42"/>
      <c r="AQ8" s="42"/>
      <c r="AR8" s="42"/>
      <c r="AS8" s="42"/>
      <c r="AT8" s="35">
        <f>データ!T6</f>
        <v>502.39</v>
      </c>
      <c r="AU8" s="35"/>
      <c r="AV8" s="35"/>
      <c r="AW8" s="35"/>
      <c r="AX8" s="35"/>
      <c r="AY8" s="35"/>
      <c r="AZ8" s="35"/>
      <c r="BA8" s="35"/>
      <c r="BB8" s="35">
        <f>データ!U6</f>
        <v>950.62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0.33</v>
      </c>
      <c r="Q10" s="35"/>
      <c r="R10" s="35"/>
      <c r="S10" s="35"/>
      <c r="T10" s="35"/>
      <c r="U10" s="35"/>
      <c r="V10" s="35"/>
      <c r="W10" s="35">
        <f>データ!Q6</f>
        <v>90.79</v>
      </c>
      <c r="X10" s="35"/>
      <c r="Y10" s="35"/>
      <c r="Z10" s="35"/>
      <c r="AA10" s="35"/>
      <c r="AB10" s="35"/>
      <c r="AC10" s="35"/>
      <c r="AD10" s="42">
        <f>データ!R6</f>
        <v>2791</v>
      </c>
      <c r="AE10" s="42"/>
      <c r="AF10" s="42"/>
      <c r="AG10" s="42"/>
      <c r="AH10" s="42"/>
      <c r="AI10" s="42"/>
      <c r="AJ10" s="42"/>
      <c r="AK10" s="2"/>
      <c r="AL10" s="42">
        <f>データ!V6</f>
        <v>1551</v>
      </c>
      <c r="AM10" s="42"/>
      <c r="AN10" s="42"/>
      <c r="AO10" s="42"/>
      <c r="AP10" s="42"/>
      <c r="AQ10" s="42"/>
      <c r="AR10" s="42"/>
      <c r="AS10" s="42"/>
      <c r="AT10" s="35">
        <f>データ!W6</f>
        <v>0.69</v>
      </c>
      <c r="AU10" s="35"/>
      <c r="AV10" s="35"/>
      <c r="AW10" s="35"/>
      <c r="AX10" s="35"/>
      <c r="AY10" s="35"/>
      <c r="AZ10" s="35"/>
      <c r="BA10" s="35"/>
      <c r="BB10" s="35">
        <f>データ!X6</f>
        <v>2247.83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7"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7"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7"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7"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7"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7"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7"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7"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7"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7"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7"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7"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7"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7"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7"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7"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7"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7"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7"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7"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7"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7"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7"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7"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7"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7"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7"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7"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7"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7"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7"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7"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7"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7"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7"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7"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7"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7"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7"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7"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7"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7"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7"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7"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7"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7"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7"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7"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7"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7"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7"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7"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7"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7"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7"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7"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7"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7"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7"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7"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7"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7"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7"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7"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7"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7"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7"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7"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7"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FJfa1+yNda5LZBS+7/wtZTJ/iaK8dK+J9hUVyh8jnElvd1mU2Tuu0Z5xdX8cDXnb7TAuSEVhAAhJINxp+j3A5A==" saltValue="UzDMcc3d6GCRXOlErR8I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442011</v>
      </c>
      <c r="D6" s="19">
        <f t="shared" si="3"/>
        <v>47</v>
      </c>
      <c r="E6" s="19">
        <f t="shared" si="3"/>
        <v>17</v>
      </c>
      <c r="F6" s="19">
        <f t="shared" si="3"/>
        <v>5</v>
      </c>
      <c r="G6" s="19">
        <f t="shared" si="3"/>
        <v>0</v>
      </c>
      <c r="H6" s="19" t="str">
        <f t="shared" si="3"/>
        <v>大分県　大分市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0.33</v>
      </c>
      <c r="Q6" s="20">
        <f t="shared" si="3"/>
        <v>90.79</v>
      </c>
      <c r="R6" s="20">
        <f t="shared" si="3"/>
        <v>2791</v>
      </c>
      <c r="S6" s="20">
        <f t="shared" si="3"/>
        <v>477584</v>
      </c>
      <c r="T6" s="20">
        <f t="shared" si="3"/>
        <v>502.39</v>
      </c>
      <c r="U6" s="20">
        <f t="shared" si="3"/>
        <v>950.62</v>
      </c>
      <c r="V6" s="20">
        <f t="shared" si="3"/>
        <v>1551</v>
      </c>
      <c r="W6" s="20">
        <f t="shared" si="3"/>
        <v>0.69</v>
      </c>
      <c r="X6" s="20">
        <f t="shared" si="3"/>
        <v>2247.83</v>
      </c>
      <c r="Y6" s="21">
        <f>IF(Y7="",NA(),Y7)</f>
        <v>100.08</v>
      </c>
      <c r="Z6" s="21">
        <f t="shared" ref="Z6:AH6" si="4">IF(Z7="",NA(),Z7)</f>
        <v>100.03</v>
      </c>
      <c r="AA6" s="21">
        <f t="shared" si="4"/>
        <v>99.96</v>
      </c>
      <c r="AB6" s="21">
        <f t="shared" si="4"/>
        <v>99.97</v>
      </c>
      <c r="AC6" s="21">
        <f t="shared" si="4"/>
        <v>99.96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32.549999999999997</v>
      </c>
      <c r="BG6" s="21">
        <f t="shared" ref="BG6:BO6" si="7">IF(BG7="",NA(),BG7)</f>
        <v>12.88</v>
      </c>
      <c r="BH6" s="21">
        <f t="shared" si="7"/>
        <v>10.119999999999999</v>
      </c>
      <c r="BI6" s="21">
        <f t="shared" si="7"/>
        <v>5.36</v>
      </c>
      <c r="BJ6" s="21">
        <f t="shared" si="7"/>
        <v>3.72</v>
      </c>
      <c r="BK6" s="21">
        <f t="shared" si="7"/>
        <v>855.8</v>
      </c>
      <c r="BL6" s="21">
        <f t="shared" si="7"/>
        <v>789.46</v>
      </c>
      <c r="BM6" s="21">
        <f t="shared" si="7"/>
        <v>826.83</v>
      </c>
      <c r="BN6" s="21">
        <f t="shared" si="7"/>
        <v>867.83</v>
      </c>
      <c r="BO6" s="21">
        <f t="shared" si="7"/>
        <v>791.76</v>
      </c>
      <c r="BP6" s="20" t="str">
        <f>IF(BP7="","",IF(BP7="-","【-】","【"&amp;SUBSTITUTE(TEXT(BP7,"#,##0.00"),"-","△")&amp;"】"))</f>
        <v>【786.37】</v>
      </c>
      <c r="BQ6" s="21">
        <f>IF(BQ7="",NA(),BQ7)</f>
        <v>58.27</v>
      </c>
      <c r="BR6" s="21">
        <f t="shared" ref="BR6:BZ6" si="8">IF(BR7="",NA(),BR7)</f>
        <v>50.08</v>
      </c>
      <c r="BS6" s="21">
        <f t="shared" si="8"/>
        <v>38.340000000000003</v>
      </c>
      <c r="BT6" s="21">
        <f t="shared" si="8"/>
        <v>37.340000000000003</v>
      </c>
      <c r="BU6" s="21">
        <f t="shared" si="8"/>
        <v>35.1</v>
      </c>
      <c r="BV6" s="21">
        <f t="shared" si="8"/>
        <v>59.8</v>
      </c>
      <c r="BW6" s="21">
        <f t="shared" si="8"/>
        <v>57.77</v>
      </c>
      <c r="BX6" s="21">
        <f t="shared" si="8"/>
        <v>57.31</v>
      </c>
      <c r="BY6" s="21">
        <f t="shared" si="8"/>
        <v>57.08</v>
      </c>
      <c r="BZ6" s="21">
        <f t="shared" si="8"/>
        <v>56.26</v>
      </c>
      <c r="CA6" s="20" t="str">
        <f>IF(CA7="","",IF(CA7="-","【-】","【"&amp;SUBSTITUTE(TEXT(CA7,"#,##0.00"),"-","△")&amp;"】"))</f>
        <v>【60.65】</v>
      </c>
      <c r="CB6" s="21">
        <f>IF(CB7="",NA(),CB7)</f>
        <v>290.63</v>
      </c>
      <c r="CC6" s="21">
        <f t="shared" ref="CC6:CK6" si="9">IF(CC7="",NA(),CC7)</f>
        <v>325.95</v>
      </c>
      <c r="CD6" s="21">
        <f t="shared" si="9"/>
        <v>425.07</v>
      </c>
      <c r="CE6" s="21">
        <f t="shared" si="9"/>
        <v>439.92</v>
      </c>
      <c r="CF6" s="21">
        <f t="shared" si="9"/>
        <v>454.72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47.64</v>
      </c>
      <c r="CN6" s="21">
        <f t="shared" ref="CN6:CV6" si="10">IF(CN7="",NA(),CN7)</f>
        <v>45.28</v>
      </c>
      <c r="CO6" s="21">
        <f t="shared" si="10"/>
        <v>47.41</v>
      </c>
      <c r="CP6" s="21">
        <f t="shared" si="10"/>
        <v>49.65</v>
      </c>
      <c r="CQ6" s="21">
        <f t="shared" si="10"/>
        <v>46.7</v>
      </c>
      <c r="CR6" s="21">
        <f t="shared" si="10"/>
        <v>51.75</v>
      </c>
      <c r="CS6" s="21">
        <f t="shared" si="10"/>
        <v>50.68</v>
      </c>
      <c r="CT6" s="21">
        <f t="shared" si="10"/>
        <v>50.14</v>
      </c>
      <c r="CU6" s="21">
        <f t="shared" si="10"/>
        <v>54.83</v>
      </c>
      <c r="CV6" s="21">
        <f t="shared" si="10"/>
        <v>66.53</v>
      </c>
      <c r="CW6" s="20" t="str">
        <f>IF(CW7="","",IF(CW7="-","【-】","【"&amp;SUBSTITUTE(TEXT(CW7,"#,##0.00"),"-","△")&amp;"】"))</f>
        <v>【61.14】</v>
      </c>
      <c r="CX6" s="21">
        <f>IF(CX7="",NA(),CX7)</f>
        <v>90.67</v>
      </c>
      <c r="CY6" s="21">
        <f t="shared" ref="CY6:DG6" si="11">IF(CY7="",NA(),CY7)</f>
        <v>92.02</v>
      </c>
      <c r="CZ6" s="21">
        <f t="shared" si="11"/>
        <v>92.29</v>
      </c>
      <c r="DA6" s="21">
        <f t="shared" si="11"/>
        <v>92.62</v>
      </c>
      <c r="DB6" s="21">
        <f t="shared" si="11"/>
        <v>92.71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442011</v>
      </c>
      <c r="D7" s="23">
        <v>47</v>
      </c>
      <c r="E7" s="23">
        <v>17</v>
      </c>
      <c r="F7" s="23">
        <v>5</v>
      </c>
      <c r="G7" s="23">
        <v>0</v>
      </c>
      <c r="H7" s="23" t="s">
        <v>98</v>
      </c>
      <c r="I7" s="23" t="s">
        <v>99</v>
      </c>
      <c r="J7" s="23" t="s">
        <v>100</v>
      </c>
      <c r="K7" s="23" t="s">
        <v>101</v>
      </c>
      <c r="L7" s="23" t="s">
        <v>102</v>
      </c>
      <c r="M7" s="23" t="s">
        <v>103</v>
      </c>
      <c r="N7" s="24" t="s">
        <v>104</v>
      </c>
      <c r="O7" s="24" t="s">
        <v>105</v>
      </c>
      <c r="P7" s="24">
        <v>0.33</v>
      </c>
      <c r="Q7" s="24">
        <v>90.79</v>
      </c>
      <c r="R7" s="24">
        <v>2791</v>
      </c>
      <c r="S7" s="24">
        <v>477584</v>
      </c>
      <c r="T7" s="24">
        <v>502.39</v>
      </c>
      <c r="U7" s="24">
        <v>950.62</v>
      </c>
      <c r="V7" s="24">
        <v>1551</v>
      </c>
      <c r="W7" s="24">
        <v>0.69</v>
      </c>
      <c r="X7" s="24">
        <v>2247.83</v>
      </c>
      <c r="Y7" s="24">
        <v>100.08</v>
      </c>
      <c r="Z7" s="24">
        <v>100.03</v>
      </c>
      <c r="AA7" s="24">
        <v>99.96</v>
      </c>
      <c r="AB7" s="24">
        <v>99.97</v>
      </c>
      <c r="AC7" s="24">
        <v>99.96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32.549999999999997</v>
      </c>
      <c r="BG7" s="24">
        <v>12.88</v>
      </c>
      <c r="BH7" s="24">
        <v>10.119999999999999</v>
      </c>
      <c r="BI7" s="24">
        <v>5.36</v>
      </c>
      <c r="BJ7" s="24">
        <v>3.72</v>
      </c>
      <c r="BK7" s="24">
        <v>855.8</v>
      </c>
      <c r="BL7" s="24">
        <v>789.46</v>
      </c>
      <c r="BM7" s="24">
        <v>826.83</v>
      </c>
      <c r="BN7" s="24">
        <v>867.83</v>
      </c>
      <c r="BO7" s="24">
        <v>791.76</v>
      </c>
      <c r="BP7" s="24">
        <v>786.37</v>
      </c>
      <c r="BQ7" s="24">
        <v>58.27</v>
      </c>
      <c r="BR7" s="24">
        <v>50.08</v>
      </c>
      <c r="BS7" s="24">
        <v>38.340000000000003</v>
      </c>
      <c r="BT7" s="24">
        <v>37.340000000000003</v>
      </c>
      <c r="BU7" s="24">
        <v>35.1</v>
      </c>
      <c r="BV7" s="24">
        <v>59.8</v>
      </c>
      <c r="BW7" s="24">
        <v>57.77</v>
      </c>
      <c r="BX7" s="24">
        <v>57.31</v>
      </c>
      <c r="BY7" s="24">
        <v>57.08</v>
      </c>
      <c r="BZ7" s="24">
        <v>56.26</v>
      </c>
      <c r="CA7" s="24">
        <v>60.65</v>
      </c>
      <c r="CB7" s="24">
        <v>290.63</v>
      </c>
      <c r="CC7" s="24">
        <v>325.95</v>
      </c>
      <c r="CD7" s="24">
        <v>425.07</v>
      </c>
      <c r="CE7" s="24">
        <v>439.92</v>
      </c>
      <c r="CF7" s="24">
        <v>454.72</v>
      </c>
      <c r="CG7" s="24">
        <v>263.76</v>
      </c>
      <c r="CH7" s="24">
        <v>274.35000000000002</v>
      </c>
      <c r="CI7" s="24">
        <v>273.52</v>
      </c>
      <c r="CJ7" s="24">
        <v>274.99</v>
      </c>
      <c r="CK7" s="24">
        <v>282.08999999999997</v>
      </c>
      <c r="CL7" s="24">
        <v>256.97000000000003</v>
      </c>
      <c r="CM7" s="24">
        <v>47.64</v>
      </c>
      <c r="CN7" s="24">
        <v>45.28</v>
      </c>
      <c r="CO7" s="24">
        <v>47.41</v>
      </c>
      <c r="CP7" s="24">
        <v>49.65</v>
      </c>
      <c r="CQ7" s="24">
        <v>46.7</v>
      </c>
      <c r="CR7" s="24">
        <v>51.75</v>
      </c>
      <c r="CS7" s="24">
        <v>50.68</v>
      </c>
      <c r="CT7" s="24">
        <v>50.14</v>
      </c>
      <c r="CU7" s="24">
        <v>54.83</v>
      </c>
      <c r="CV7" s="24">
        <v>66.53</v>
      </c>
      <c r="CW7" s="24">
        <v>61.14</v>
      </c>
      <c r="CX7" s="24">
        <v>90.67</v>
      </c>
      <c r="CY7" s="24">
        <v>92.02</v>
      </c>
      <c r="CZ7" s="24">
        <v>92.29</v>
      </c>
      <c r="DA7" s="24">
        <v>92.62</v>
      </c>
      <c r="DB7" s="24">
        <v>92.71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
  <cp:keywords/>
  <dc:description/>
  <cp:lastModifiedBy>oitapref</cp:lastModifiedBy>
  <cp:lastPrinted>2023-01-30T01:15:34Z</cp:lastPrinted>
  <dcterms:created xsi:type="dcterms:W3CDTF">2022-12-01T02:01:21Z</dcterms:created>
  <dcterms:modified xsi:type="dcterms:W3CDTF">2023-01-30T01:15:36Z</dcterms:modified>
  <cp:category/>
</cp:coreProperties>
</file>