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09.ホームページ掲載\04.HP\"/>
    </mc:Choice>
  </mc:AlternateContent>
  <bookViews>
    <workbookView xWindow="0" yWindow="0" windowWidth="28800" windowHeight="12315"/>
  </bookViews>
  <sheets>
    <sheet name="東部医療圏" sheetId="1" r:id="rId1"/>
  </sheets>
  <externalReferences>
    <externalReference r:id="rId2"/>
  </externalReferences>
  <definedNames>
    <definedName name="_xlnm._FilterDatabase" localSheetId="0" hidden="1">東部医療圏!$D$1:$D$112</definedName>
    <definedName name="_xlnm.Print_Area" localSheetId="0">東部医療圏!$A$1:$Q$74</definedName>
    <definedName name="_xlnm.Print_Titles" localSheetId="0">東部医療圏!$2:$4</definedName>
    <definedName name="Z_FAE5ECC7_119B_441D_A427_1EAC3556F88E_.wvu.FilterData" localSheetId="0" hidden="1">東部医療圏!$D$1:$D$112</definedName>
    <definedName name="Z_FAE5ECC7_119B_441D_A427_1EAC3556F88E_.wvu.PrintArea" localSheetId="0" hidden="1">東部医療圏!$A$1:$K$101</definedName>
    <definedName name="Z_FAE5ECC7_119B_441D_A427_1EAC3556F88E_.wvu.PrintTitles" localSheetId="0" hidden="1">東部医療圏!$4:$4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3" i="1" l="1"/>
  <c r="P73" i="1"/>
  <c r="O73" i="1"/>
  <c r="N72" i="1"/>
  <c r="M72" i="1"/>
  <c r="L72" i="1"/>
  <c r="K72" i="1"/>
  <c r="D72" i="1"/>
  <c r="N71" i="1"/>
  <c r="M71" i="1"/>
  <c r="L71" i="1"/>
  <c r="K71" i="1"/>
  <c r="I71" i="1"/>
  <c r="H71" i="1"/>
  <c r="G71" i="1"/>
  <c r="F71" i="1"/>
  <c r="D71" i="1" s="1"/>
  <c r="E71" i="1"/>
  <c r="N70" i="1"/>
  <c r="M70" i="1"/>
  <c r="L70" i="1"/>
  <c r="K70" i="1"/>
  <c r="J70" i="1" s="1"/>
  <c r="I70" i="1"/>
  <c r="H70" i="1"/>
  <c r="G70" i="1"/>
  <c r="F70" i="1"/>
  <c r="E70" i="1"/>
  <c r="D70" i="1"/>
  <c r="N69" i="1"/>
  <c r="M69" i="1"/>
  <c r="L69" i="1"/>
  <c r="J69" i="1" s="1"/>
  <c r="K69" i="1"/>
  <c r="I69" i="1"/>
  <c r="H69" i="1"/>
  <c r="G69" i="1"/>
  <c r="F69" i="1"/>
  <c r="E69" i="1"/>
  <c r="D69" i="1" s="1"/>
  <c r="N68" i="1"/>
  <c r="M68" i="1"/>
  <c r="L68" i="1"/>
  <c r="K68" i="1"/>
  <c r="J68" i="1"/>
  <c r="I68" i="1"/>
  <c r="H68" i="1"/>
  <c r="D68" i="1" s="1"/>
  <c r="G68" i="1"/>
  <c r="F68" i="1"/>
  <c r="E68" i="1"/>
  <c r="N67" i="1"/>
  <c r="M67" i="1"/>
  <c r="L67" i="1"/>
  <c r="K67" i="1"/>
  <c r="J67" i="1" s="1"/>
  <c r="I67" i="1"/>
  <c r="H67" i="1"/>
  <c r="G67" i="1"/>
  <c r="F67" i="1"/>
  <c r="E67" i="1"/>
  <c r="D67" i="1"/>
  <c r="N66" i="1"/>
  <c r="J66" i="1" s="1"/>
  <c r="M66" i="1"/>
  <c r="L66" i="1"/>
  <c r="K66" i="1"/>
  <c r="I66" i="1"/>
  <c r="H66" i="1"/>
  <c r="G66" i="1"/>
  <c r="F66" i="1"/>
  <c r="E66" i="1"/>
  <c r="D66" i="1" s="1"/>
  <c r="N65" i="1"/>
  <c r="M65" i="1"/>
  <c r="L65" i="1"/>
  <c r="K65" i="1"/>
  <c r="J65" i="1"/>
  <c r="I65" i="1"/>
  <c r="H65" i="1"/>
  <c r="G65" i="1"/>
  <c r="F65" i="1"/>
  <c r="E65" i="1"/>
  <c r="D65" i="1"/>
  <c r="N64" i="1"/>
  <c r="M64" i="1"/>
  <c r="L64" i="1"/>
  <c r="K64" i="1"/>
  <c r="J64" i="1" s="1"/>
  <c r="I64" i="1"/>
  <c r="H64" i="1"/>
  <c r="G64" i="1"/>
  <c r="F64" i="1"/>
  <c r="E64" i="1"/>
  <c r="D64" i="1" s="1"/>
  <c r="N63" i="1"/>
  <c r="M63" i="1"/>
  <c r="L63" i="1"/>
  <c r="K63" i="1"/>
  <c r="J63" i="1"/>
  <c r="I63" i="1"/>
  <c r="H63" i="1"/>
  <c r="G63" i="1"/>
  <c r="F63" i="1"/>
  <c r="D63" i="1" s="1"/>
  <c r="E63" i="1"/>
  <c r="N62" i="1"/>
  <c r="M62" i="1"/>
  <c r="L62" i="1"/>
  <c r="K62" i="1"/>
  <c r="J62" i="1" s="1"/>
  <c r="I62" i="1"/>
  <c r="H62" i="1"/>
  <c r="G62" i="1"/>
  <c r="F62" i="1"/>
  <c r="E62" i="1"/>
  <c r="D62" i="1" s="1"/>
  <c r="N61" i="1"/>
  <c r="M61" i="1"/>
  <c r="L61" i="1"/>
  <c r="J61" i="1" s="1"/>
  <c r="K61" i="1"/>
  <c r="I61" i="1"/>
  <c r="H61" i="1"/>
  <c r="G61" i="1"/>
  <c r="F61" i="1"/>
  <c r="E61" i="1"/>
  <c r="D61" i="1" s="1"/>
  <c r="N60" i="1"/>
  <c r="M60" i="1"/>
  <c r="L60" i="1"/>
  <c r="K60" i="1"/>
  <c r="J60" i="1" s="1"/>
  <c r="I60" i="1"/>
  <c r="D60" i="1" s="1"/>
  <c r="H60" i="1"/>
  <c r="G60" i="1"/>
  <c r="F60" i="1"/>
  <c r="E60" i="1"/>
  <c r="N59" i="1"/>
  <c r="M59" i="1"/>
  <c r="L59" i="1"/>
  <c r="K59" i="1"/>
  <c r="J59" i="1" s="1"/>
  <c r="I59" i="1"/>
  <c r="H59" i="1"/>
  <c r="G59" i="1"/>
  <c r="F59" i="1"/>
  <c r="E59" i="1"/>
  <c r="D59" i="1"/>
  <c r="N58" i="1"/>
  <c r="M58" i="1"/>
  <c r="L58" i="1"/>
  <c r="K58" i="1"/>
  <c r="J58" i="1"/>
  <c r="I58" i="1"/>
  <c r="H58" i="1"/>
  <c r="G58" i="1"/>
  <c r="F58" i="1"/>
  <c r="E58" i="1"/>
  <c r="D58" i="1" s="1"/>
  <c r="N57" i="1"/>
  <c r="M57" i="1"/>
  <c r="L57" i="1"/>
  <c r="J57" i="1" s="1"/>
  <c r="K57" i="1"/>
  <c r="I57" i="1"/>
  <c r="H57" i="1"/>
  <c r="G57" i="1"/>
  <c r="F57" i="1"/>
  <c r="E57" i="1"/>
  <c r="D57" i="1"/>
  <c r="N56" i="1"/>
  <c r="M56" i="1"/>
  <c r="L56" i="1"/>
  <c r="K56" i="1"/>
  <c r="I56" i="1"/>
  <c r="H56" i="1"/>
  <c r="G56" i="1"/>
  <c r="F56" i="1"/>
  <c r="E56" i="1"/>
  <c r="D56" i="1"/>
  <c r="N55" i="1"/>
  <c r="M55" i="1"/>
  <c r="L55" i="1"/>
  <c r="K55" i="1"/>
  <c r="J55" i="1"/>
  <c r="I55" i="1"/>
  <c r="H55" i="1"/>
  <c r="G55" i="1"/>
  <c r="F55" i="1"/>
  <c r="E55" i="1"/>
  <c r="D55" i="1" s="1"/>
  <c r="N54" i="1"/>
  <c r="M54" i="1"/>
  <c r="L54" i="1"/>
  <c r="K54" i="1"/>
  <c r="J54" i="1"/>
  <c r="I54" i="1"/>
  <c r="H54" i="1"/>
  <c r="G54" i="1"/>
  <c r="F54" i="1"/>
  <c r="E54" i="1"/>
  <c r="D54" i="1"/>
  <c r="N53" i="1"/>
  <c r="M53" i="1"/>
  <c r="L53" i="1"/>
  <c r="K53" i="1"/>
  <c r="J53" i="1" s="1"/>
  <c r="D53" i="1"/>
  <c r="N52" i="1"/>
  <c r="M52" i="1"/>
  <c r="L52" i="1"/>
  <c r="K52" i="1"/>
  <c r="J52" i="1" s="1"/>
  <c r="I52" i="1"/>
  <c r="H52" i="1"/>
  <c r="G52" i="1"/>
  <c r="F52" i="1"/>
  <c r="E52" i="1"/>
  <c r="D52" i="1"/>
  <c r="N51" i="1"/>
  <c r="M51" i="1"/>
  <c r="L51" i="1"/>
  <c r="J51" i="1" s="1"/>
  <c r="K51" i="1"/>
  <c r="I51" i="1"/>
  <c r="H51" i="1"/>
  <c r="G51" i="1"/>
  <c r="F51" i="1"/>
  <c r="E51" i="1"/>
  <c r="D51" i="1" s="1"/>
  <c r="N50" i="1"/>
  <c r="M50" i="1"/>
  <c r="L50" i="1"/>
  <c r="K50" i="1"/>
  <c r="J50" i="1"/>
  <c r="I50" i="1"/>
  <c r="D50" i="1" s="1"/>
  <c r="H50" i="1"/>
  <c r="G50" i="1"/>
  <c r="F50" i="1"/>
  <c r="E50" i="1"/>
  <c r="N49" i="1"/>
  <c r="M49" i="1"/>
  <c r="L49" i="1"/>
  <c r="K49" i="1"/>
  <c r="J49" i="1" s="1"/>
  <c r="I49" i="1"/>
  <c r="H49" i="1"/>
  <c r="G49" i="1"/>
  <c r="F49" i="1"/>
  <c r="E49" i="1"/>
  <c r="D49" i="1"/>
  <c r="N48" i="1"/>
  <c r="M48" i="1"/>
  <c r="L48" i="1"/>
  <c r="K48" i="1"/>
  <c r="J48" i="1"/>
  <c r="I48" i="1"/>
  <c r="H48" i="1"/>
  <c r="G48" i="1"/>
  <c r="F48" i="1"/>
  <c r="E48" i="1"/>
  <c r="D48" i="1" s="1"/>
  <c r="N47" i="1"/>
  <c r="M47" i="1"/>
  <c r="L47" i="1"/>
  <c r="K47" i="1"/>
  <c r="J47" i="1"/>
  <c r="I47" i="1"/>
  <c r="H47" i="1"/>
  <c r="G47" i="1"/>
  <c r="F47" i="1"/>
  <c r="E47" i="1"/>
  <c r="D47" i="1"/>
  <c r="N46" i="1"/>
  <c r="M46" i="1"/>
  <c r="L46" i="1"/>
  <c r="K46" i="1"/>
  <c r="J46" i="1" s="1"/>
  <c r="I46" i="1"/>
  <c r="H46" i="1"/>
  <c r="G46" i="1"/>
  <c r="F46" i="1"/>
  <c r="E46" i="1"/>
  <c r="D46" i="1" s="1"/>
  <c r="N45" i="1"/>
  <c r="M45" i="1"/>
  <c r="L45" i="1"/>
  <c r="K45" i="1"/>
  <c r="J45" i="1"/>
  <c r="I45" i="1"/>
  <c r="H45" i="1"/>
  <c r="G45" i="1"/>
  <c r="D45" i="1" s="1"/>
  <c r="F45" i="1"/>
  <c r="E45" i="1"/>
  <c r="N44" i="1"/>
  <c r="M44" i="1"/>
  <c r="L44" i="1"/>
  <c r="K44" i="1"/>
  <c r="J44" i="1" s="1"/>
  <c r="D44" i="1"/>
  <c r="N43" i="1"/>
  <c r="M43" i="1"/>
  <c r="L43" i="1"/>
  <c r="K43" i="1"/>
  <c r="J43" i="1"/>
  <c r="I43" i="1"/>
  <c r="D43" i="1" s="1"/>
  <c r="H43" i="1"/>
  <c r="G43" i="1"/>
  <c r="F43" i="1"/>
  <c r="E43" i="1"/>
  <c r="N42" i="1"/>
  <c r="M42" i="1"/>
  <c r="L42" i="1"/>
  <c r="K42" i="1"/>
  <c r="J42" i="1" s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G41" i="1"/>
  <c r="F41" i="1"/>
  <c r="E41" i="1"/>
  <c r="D41" i="1" s="1"/>
  <c r="N40" i="1"/>
  <c r="M40" i="1"/>
  <c r="L40" i="1"/>
  <c r="K40" i="1"/>
  <c r="J40" i="1"/>
  <c r="I40" i="1"/>
  <c r="H40" i="1"/>
  <c r="G40" i="1"/>
  <c r="F40" i="1"/>
  <c r="E40" i="1"/>
  <c r="D40" i="1"/>
  <c r="N39" i="1"/>
  <c r="M39" i="1"/>
  <c r="L39" i="1"/>
  <c r="K39" i="1"/>
  <c r="J39" i="1" s="1"/>
  <c r="I39" i="1"/>
  <c r="H39" i="1"/>
  <c r="G39" i="1"/>
  <c r="F39" i="1"/>
  <c r="E39" i="1"/>
  <c r="D39" i="1" s="1"/>
  <c r="N38" i="1"/>
  <c r="M38" i="1"/>
  <c r="L38" i="1"/>
  <c r="K38" i="1"/>
  <c r="J38" i="1"/>
  <c r="I38" i="1"/>
  <c r="H38" i="1"/>
  <c r="G38" i="1"/>
  <c r="D38" i="1" s="1"/>
  <c r="F38" i="1"/>
  <c r="E38" i="1"/>
  <c r="N37" i="1"/>
  <c r="M37" i="1"/>
  <c r="L37" i="1"/>
  <c r="K37" i="1"/>
  <c r="J37" i="1" s="1"/>
  <c r="I37" i="1"/>
  <c r="H37" i="1"/>
  <c r="G37" i="1"/>
  <c r="F37" i="1"/>
  <c r="E37" i="1"/>
  <c r="D37" i="1"/>
  <c r="N36" i="1"/>
  <c r="M36" i="1"/>
  <c r="L36" i="1"/>
  <c r="J36" i="1" s="1"/>
  <c r="K36" i="1"/>
  <c r="I36" i="1"/>
  <c r="H36" i="1"/>
  <c r="G36" i="1"/>
  <c r="F36" i="1"/>
  <c r="E36" i="1"/>
  <c r="D36" i="1" s="1"/>
  <c r="N35" i="1"/>
  <c r="M35" i="1"/>
  <c r="L35" i="1"/>
  <c r="K35" i="1"/>
  <c r="J35" i="1"/>
  <c r="I35" i="1"/>
  <c r="I73" i="1" s="1"/>
  <c r="H35" i="1"/>
  <c r="D35" i="1" s="1"/>
  <c r="G35" i="1"/>
  <c r="F35" i="1"/>
  <c r="E35" i="1"/>
  <c r="N34" i="1"/>
  <c r="N73" i="1" s="1"/>
  <c r="M34" i="1"/>
  <c r="M73" i="1" s="1"/>
  <c r="L34" i="1"/>
  <c r="L73" i="1" s="1"/>
  <c r="K34" i="1"/>
  <c r="J34" i="1" s="1"/>
  <c r="I34" i="1"/>
  <c r="H34" i="1"/>
  <c r="H73" i="1" s="1"/>
  <c r="G34" i="1"/>
  <c r="G73" i="1" s="1"/>
  <c r="F34" i="1"/>
  <c r="F73" i="1" s="1"/>
  <c r="E34" i="1"/>
  <c r="E73" i="1" s="1"/>
  <c r="D34" i="1"/>
  <c r="Q33" i="1"/>
  <c r="Q74" i="1" s="1"/>
  <c r="P33" i="1"/>
  <c r="P74" i="1" s="1"/>
  <c r="O33" i="1"/>
  <c r="O74" i="1" s="1"/>
  <c r="N33" i="1"/>
  <c r="N74" i="1" s="1"/>
  <c r="M33" i="1"/>
  <c r="M74" i="1" s="1"/>
  <c r="L33" i="1"/>
  <c r="K33" i="1"/>
  <c r="J33" i="1"/>
  <c r="I33" i="1"/>
  <c r="H33" i="1"/>
  <c r="G33" i="1"/>
  <c r="F33" i="1"/>
  <c r="F74" i="1" s="1"/>
  <c r="E33" i="1"/>
  <c r="E74" i="1" s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  <c r="J8" i="1"/>
  <c r="D8" i="1"/>
  <c r="J7" i="1"/>
  <c r="D7" i="1"/>
  <c r="J6" i="1"/>
  <c r="D6" i="1"/>
  <c r="J5" i="1"/>
  <c r="D5" i="1"/>
  <c r="G74" i="1" l="1"/>
  <c r="H74" i="1"/>
  <c r="I74" i="1"/>
  <c r="D73" i="1"/>
  <c r="D74" i="1" s="1"/>
  <c r="L74" i="1"/>
  <c r="K73" i="1"/>
  <c r="K74" i="1" l="1"/>
  <c r="J73" i="1"/>
  <c r="J74" i="1" s="1"/>
</calcChain>
</file>

<file path=xl/sharedStrings.xml><?xml version="1.0" encoding="utf-8"?>
<sst xmlns="http://schemas.openxmlformats.org/spreadsheetml/2006/main" count="91" uniqueCount="86">
  <si>
    <t>東部医療圏</t>
    <rPh sb="0" eb="2">
      <t>トウブ</t>
    </rPh>
    <rPh sb="2" eb="5">
      <t>イリョウケン</t>
    </rPh>
    <phoneticPr fontId="3"/>
  </si>
  <si>
    <t>現状</t>
    <rPh sb="0" eb="2">
      <t>ゲンジョウ</t>
    </rPh>
    <phoneticPr fontId="3"/>
  </si>
  <si>
    <t>2025年の予定</t>
    <rPh sb="4" eb="5">
      <t>ネン</t>
    </rPh>
    <rPh sb="6" eb="8">
      <t>ヨテイ</t>
    </rPh>
    <phoneticPr fontId="3"/>
  </si>
  <si>
    <t>2021年7月1日時点の機能として、各医療機関が自主的に選択した機能の状況</t>
    <phoneticPr fontId="3"/>
  </si>
  <si>
    <t>2025年7月1日時点の機能の予定として、各医療機関が自主的に選択した機能の状況</t>
    <phoneticPr fontId="3"/>
  </si>
  <si>
    <t>Ｎｏ．</t>
    <phoneticPr fontId="3"/>
  </si>
  <si>
    <t>医療機関名</t>
    <phoneticPr fontId="3"/>
  </si>
  <si>
    <t>合計</t>
    <rPh sb="0" eb="2">
      <t>ゴウケイ</t>
    </rPh>
    <phoneticPr fontId="3"/>
  </si>
  <si>
    <t>高度
急性期</t>
    <phoneticPr fontId="3"/>
  </si>
  <si>
    <t>急性期</t>
    <phoneticPr fontId="3"/>
  </si>
  <si>
    <t>回復期</t>
    <phoneticPr fontId="3"/>
  </si>
  <si>
    <t>慢性期</t>
    <phoneticPr fontId="3"/>
  </si>
  <si>
    <t>休棟等</t>
    <phoneticPr fontId="3"/>
  </si>
  <si>
    <t>合計（※）</t>
    <rPh sb="0" eb="2">
      <t>ゴウケイ</t>
    </rPh>
    <phoneticPr fontId="3"/>
  </si>
  <si>
    <t>廃止予定</t>
    <rPh sb="0" eb="2">
      <t>ハイシ</t>
    </rPh>
    <rPh sb="2" eb="4">
      <t>ヨテイ</t>
    </rPh>
    <phoneticPr fontId="3"/>
  </si>
  <si>
    <t>介護保険
施設等</t>
    <phoneticPr fontId="3"/>
  </si>
  <si>
    <t>別府湾腎泌尿器病院</t>
    <phoneticPr fontId="3"/>
  </si>
  <si>
    <t>内田病院</t>
  </si>
  <si>
    <t>別府中央病院</t>
  </si>
  <si>
    <t>大分県厚生連鶴見病院</t>
  </si>
  <si>
    <t>野口病院</t>
  </si>
  <si>
    <t>独立行政法人国立病院機構別府医療センター</t>
  </si>
  <si>
    <t>清瀬病院</t>
  </si>
  <si>
    <t>畑病院</t>
  </si>
  <si>
    <t>国家公務員共済組合連合会　新別府病院</t>
  </si>
  <si>
    <t>別府温泉病院</t>
  </si>
  <si>
    <t>児玉病院</t>
  </si>
  <si>
    <t>黒木記念病院</t>
  </si>
  <si>
    <t>独立行政法人国立病院機構西別府病院</t>
  </si>
  <si>
    <t>九州大学病院別府病院</t>
  </si>
  <si>
    <t>中村病院</t>
  </si>
  <si>
    <t>石垣病院</t>
  </si>
  <si>
    <t>医療法人百善会　村橋病院</t>
  </si>
  <si>
    <t>農協共済別府リハビリテーションセンター</t>
  </si>
  <si>
    <t>医療法人財団親幸会浜脇記念病院</t>
  </si>
  <si>
    <t>社会福祉法人別府発達医療センター</t>
  </si>
  <si>
    <t>杵築中央病院</t>
  </si>
  <si>
    <t>杵築市立山香病院</t>
  </si>
  <si>
    <t>国東市民病院</t>
  </si>
  <si>
    <t>国見病院</t>
  </si>
  <si>
    <t>あおぞら病院</t>
  </si>
  <si>
    <t>鈴木病院</t>
  </si>
  <si>
    <t>日出児玉病院</t>
  </si>
  <si>
    <t>サンライズ酒井病院</t>
  </si>
  <si>
    <t>東部医療圏　（病院）</t>
    <phoneticPr fontId="3"/>
  </si>
  <si>
    <t>児玉耳鼻咽喉科クリニック</t>
  </si>
  <si>
    <t>医療法人清瞳会　岡田眼科医院</t>
    <phoneticPr fontId="3"/>
  </si>
  <si>
    <t>古城循環器クリニック</t>
  </si>
  <si>
    <t>久保田クリニック</t>
  </si>
  <si>
    <t>うちくら内科</t>
  </si>
  <si>
    <t>垣迫内科医院</t>
  </si>
  <si>
    <t>安部第一医院</t>
  </si>
  <si>
    <t>佐藤整形外科医院</t>
  </si>
  <si>
    <t>千馬内科医院</t>
  </si>
  <si>
    <t>さかい内科医院</t>
  </si>
  <si>
    <t>宮崎クリニック</t>
    <phoneticPr fontId="3"/>
  </si>
  <si>
    <t>木下医院</t>
  </si>
  <si>
    <t>安倍内科医院</t>
  </si>
  <si>
    <t>北崎医院</t>
  </si>
  <si>
    <t>大分県厚生連健康管理センター</t>
  </si>
  <si>
    <t>吉賀循環器内科</t>
  </si>
  <si>
    <t>ヒロセ内科医院</t>
  </si>
  <si>
    <t>たなか乳腺・外科・内科クリニック</t>
  </si>
  <si>
    <t>岡嶋医院</t>
  </si>
  <si>
    <t>松本小児科医院</t>
    <phoneticPr fontId="3"/>
  </si>
  <si>
    <t>原嶋内科医院</t>
  </si>
  <si>
    <t>あおい産婦人科</t>
  </si>
  <si>
    <t>医療法人三和会 馬場医院</t>
    <phoneticPr fontId="3"/>
  </si>
  <si>
    <t>石川胃腸科医院</t>
  </si>
  <si>
    <t>武井医院</t>
  </si>
  <si>
    <t>くりやまレディースクリニック</t>
  </si>
  <si>
    <t>衛藤外科</t>
  </si>
  <si>
    <t>みやうちウィメンズクリニック</t>
  </si>
  <si>
    <t>きつき眼科</t>
  </si>
  <si>
    <t>国東中央クリニック</t>
  </si>
  <si>
    <t>あさひクリニック</t>
  </si>
  <si>
    <t>堀田医院</t>
  </si>
  <si>
    <t>福永胃腸科外科医院</t>
  </si>
  <si>
    <t>定村内科医院</t>
  </si>
  <si>
    <t>姫島村国民健康保険診療所</t>
  </si>
  <si>
    <t>土屋会　八重眼科医院</t>
    <phoneticPr fontId="3"/>
  </si>
  <si>
    <t>村上神経内科クリニック</t>
  </si>
  <si>
    <t>医療法人　啓辰会　金子内科医院</t>
    <phoneticPr fontId="3"/>
  </si>
  <si>
    <t>福田内科医院</t>
    <phoneticPr fontId="3"/>
  </si>
  <si>
    <t>東部医療圏（診療所）</t>
    <phoneticPr fontId="3"/>
  </si>
  <si>
    <t>東部医療圏　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</si>
</sst>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38" fontId="4" fillId="0" borderId="8" xfId="1" applyFont="1" applyBorder="1" applyAlignment="1">
      <alignment vertical="center" shrinkToFit="1"/>
    </xf>
    <xf numFmtId="38" fontId="4" fillId="0" borderId="9" xfId="1" applyFont="1" applyBorder="1" applyAlignment="1">
      <alignment vertical="center" shrinkToFit="1"/>
    </xf>
    <xf numFmtId="38" fontId="4" fillId="0" borderId="10" xfId="1" applyFont="1" applyBorder="1" applyAlignment="1">
      <alignment vertical="center" shrinkToFit="1"/>
    </xf>
    <xf numFmtId="38" fontId="4" fillId="0" borderId="11" xfId="1" applyFont="1" applyBorder="1" applyAlignment="1">
      <alignment vertical="center" shrinkToFit="1"/>
    </xf>
    <xf numFmtId="38" fontId="4" fillId="0" borderId="12" xfId="1" applyFont="1" applyBorder="1" applyAlignment="1">
      <alignment vertical="center" shrinkToFit="1"/>
    </xf>
    <xf numFmtId="38" fontId="4" fillId="0" borderId="7" xfId="1" applyFont="1" applyFill="1" applyBorder="1" applyAlignment="1">
      <alignment vertical="center" shrinkToFit="1"/>
    </xf>
    <xf numFmtId="38" fontId="4" fillId="0" borderId="8" xfId="1" applyFont="1" applyFill="1" applyBorder="1" applyAlignment="1">
      <alignment vertical="center" shrinkToFit="1"/>
    </xf>
    <xf numFmtId="0" fontId="5" fillId="0" borderId="0" xfId="0" applyFont="1" applyFill="1" applyBorder="1">
      <alignment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vertical="center" shrinkToFit="1"/>
    </xf>
    <xf numFmtId="38" fontId="4" fillId="0" borderId="10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shrinkToFit="1"/>
    </xf>
    <xf numFmtId="0" fontId="4" fillId="0" borderId="12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0" fillId="0" borderId="7" xfId="0" applyBorder="1" applyAlignment="1">
      <alignment vertical="center" wrapText="1" shrinkToFit="1"/>
    </xf>
    <xf numFmtId="0" fontId="8" fillId="0" borderId="7" xfId="0" applyFont="1" applyBorder="1" applyAlignment="1">
      <alignment vertical="center" wrapText="1" shrinkToFit="1"/>
    </xf>
    <xf numFmtId="0" fontId="0" fillId="0" borderId="10" xfId="0" applyBorder="1" applyAlignment="1">
      <alignment vertical="center" wrapText="1" shrinkToFit="1"/>
    </xf>
    <xf numFmtId="0" fontId="4" fillId="0" borderId="11" xfId="0" applyFont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38" fontId="4" fillId="0" borderId="8" xfId="0" applyNumberFormat="1" applyFont="1" applyFill="1" applyBorder="1" applyAlignment="1">
      <alignment vertical="center" shrinkToFit="1"/>
    </xf>
    <xf numFmtId="38" fontId="4" fillId="0" borderId="9" xfId="0" applyNumberFormat="1" applyFont="1" applyFill="1" applyBorder="1" applyAlignment="1">
      <alignment vertical="center" shrinkToFit="1"/>
    </xf>
    <xf numFmtId="38" fontId="4" fillId="0" borderId="10" xfId="0" applyNumberFormat="1" applyFont="1" applyFill="1" applyBorder="1" applyAlignment="1">
      <alignment vertical="center" shrinkToFit="1"/>
    </xf>
    <xf numFmtId="38" fontId="4" fillId="0" borderId="11" xfId="0" applyNumberFormat="1" applyFont="1" applyFill="1" applyBorder="1" applyAlignment="1">
      <alignment vertical="center" shrinkToFit="1"/>
    </xf>
    <xf numFmtId="38" fontId="4" fillId="0" borderId="12" xfId="0" applyNumberFormat="1" applyFont="1" applyFill="1" applyBorder="1" applyAlignment="1">
      <alignment vertical="center" shrinkToFit="1"/>
    </xf>
    <xf numFmtId="38" fontId="4" fillId="0" borderId="7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 shrinkToFit="1"/>
    </xf>
    <xf numFmtId="38" fontId="0" fillId="0" borderId="0" xfId="0" applyNumberFormat="1" applyFill="1" applyBorder="1" applyAlignment="1">
      <alignment vertical="center" shrinkToFit="1"/>
    </xf>
    <xf numFmtId="38" fontId="0" fillId="0" borderId="13" xfId="0" applyNumberFormat="1" applyFill="1" applyBorder="1" applyAlignment="1">
      <alignment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0" fontId="0" fillId="0" borderId="0" xfId="0" applyBorder="1" applyAlignment="1">
      <alignment vertical="center" wrapText="1" shrinkToFit="1"/>
    </xf>
    <xf numFmtId="0" fontId="0" fillId="0" borderId="13" xfId="0" applyBorder="1">
      <alignment vertical="center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 wrapText="1"/>
    </xf>
    <xf numFmtId="38" fontId="0" fillId="0" borderId="13" xfId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12620_&#21307;&#30274;&#25919;&#31574;&#35506;/120%20&#21307;&#30274;&#35336;&#30011;&#29677;/13_&#30149;&#24202;&#27231;&#33021;&#22577;&#21578;/R4&#30149;&#24202;&#27231;&#33021;&#22577;&#21578;/09.&#12507;&#12540;&#12512;&#12506;&#12540;&#12472;&#25522;&#36617;/03.&#21152;&#24037;/&#26481;&#37096;&#21307;&#30274;&#222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部医療圏"/>
      <sheetName val="Sheet2"/>
      <sheetName val="Sheet1"/>
    </sheetNames>
    <sheetDataSet>
      <sheetData sheetId="0"/>
      <sheetData sheetId="1">
        <row r="1">
          <cell r="A1" t="str">
            <v>児玉耳鼻咽喉科クリニック</v>
          </cell>
          <cell r="B1">
            <v>0</v>
          </cell>
          <cell r="C1">
            <v>9</v>
          </cell>
          <cell r="D1">
            <v>0</v>
          </cell>
          <cell r="E1">
            <v>0</v>
          </cell>
        </row>
        <row r="2">
          <cell r="A2" t="str">
            <v>医療法人清瞳会　岡田眼科医院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古城循環器クリニック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久保田クリニック</v>
          </cell>
          <cell r="B4">
            <v>0</v>
          </cell>
          <cell r="C4">
            <v>19</v>
          </cell>
          <cell r="D4">
            <v>0</v>
          </cell>
          <cell r="E4">
            <v>0</v>
          </cell>
        </row>
        <row r="5">
          <cell r="A5" t="str">
            <v>うちくら内科</v>
          </cell>
          <cell r="B5">
            <v>0</v>
          </cell>
          <cell r="C5">
            <v>0</v>
          </cell>
          <cell r="D5">
            <v>0</v>
          </cell>
          <cell r="E5">
            <v>19</v>
          </cell>
        </row>
        <row r="6">
          <cell r="A6" t="str">
            <v>垣迫内科医院</v>
          </cell>
          <cell r="B6">
            <v>0</v>
          </cell>
          <cell r="C6">
            <v>19</v>
          </cell>
          <cell r="D6">
            <v>0</v>
          </cell>
          <cell r="E6">
            <v>0</v>
          </cell>
        </row>
        <row r="7">
          <cell r="A7" t="str">
            <v>安部第一医院</v>
          </cell>
          <cell r="B7">
            <v>0</v>
          </cell>
          <cell r="C7">
            <v>0</v>
          </cell>
          <cell r="D7">
            <v>0</v>
          </cell>
          <cell r="E7">
            <v>19</v>
          </cell>
        </row>
        <row r="8">
          <cell r="A8" t="str">
            <v>佐藤整形外科医院</v>
          </cell>
          <cell r="B8">
            <v>0</v>
          </cell>
          <cell r="C8">
            <v>0</v>
          </cell>
          <cell r="D8">
            <v>0</v>
          </cell>
          <cell r="E8">
            <v>19</v>
          </cell>
        </row>
        <row r="9">
          <cell r="A9" t="str">
            <v>千馬内科医院</v>
          </cell>
          <cell r="B9">
            <v>0</v>
          </cell>
          <cell r="C9">
            <v>0</v>
          </cell>
          <cell r="D9">
            <v>19</v>
          </cell>
          <cell r="E9">
            <v>0</v>
          </cell>
        </row>
        <row r="10">
          <cell r="A10" t="str">
            <v>さかい内科医院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1">
          <cell r="A11" t="str">
            <v>宮崎クリニック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木下医院</v>
          </cell>
          <cell r="B12">
            <v>0</v>
          </cell>
          <cell r="C12">
            <v>0</v>
          </cell>
          <cell r="D12">
            <v>0</v>
          </cell>
          <cell r="E12">
            <v>19</v>
          </cell>
        </row>
        <row r="13">
          <cell r="A13" t="str">
            <v>安倍内科医院</v>
          </cell>
          <cell r="B13">
            <v>0</v>
          </cell>
          <cell r="C13">
            <v>0</v>
          </cell>
          <cell r="D13">
            <v>19</v>
          </cell>
          <cell r="E13">
            <v>0</v>
          </cell>
        </row>
        <row r="14">
          <cell r="A14" t="str">
            <v>北崎医院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大分県厚生連健康管理センター</v>
          </cell>
          <cell r="B15">
            <v>0</v>
          </cell>
          <cell r="C15">
            <v>0</v>
          </cell>
          <cell r="D15">
            <v>0</v>
          </cell>
          <cell r="E15">
            <v>19</v>
          </cell>
        </row>
        <row r="16">
          <cell r="A16" t="str">
            <v>吉賀循環器内科</v>
          </cell>
          <cell r="B16">
            <v>0</v>
          </cell>
          <cell r="C16">
            <v>0</v>
          </cell>
          <cell r="D16">
            <v>0</v>
          </cell>
          <cell r="E16">
            <v>1</v>
          </cell>
        </row>
        <row r="17">
          <cell r="A17" t="str">
            <v>ヒロセ内科医院</v>
          </cell>
          <cell r="B17">
            <v>0</v>
          </cell>
          <cell r="C17">
            <v>0</v>
          </cell>
          <cell r="D17">
            <v>17</v>
          </cell>
          <cell r="E17">
            <v>0</v>
          </cell>
        </row>
        <row r="18">
          <cell r="A18" t="str">
            <v>たなか乳腺・外科・内科クリニック</v>
          </cell>
          <cell r="B18">
            <v>0</v>
          </cell>
          <cell r="C18">
            <v>0</v>
          </cell>
          <cell r="D18">
            <v>0</v>
          </cell>
          <cell r="E18">
            <v>19</v>
          </cell>
        </row>
        <row r="19">
          <cell r="A19" t="str">
            <v>岡嶋医院</v>
          </cell>
          <cell r="B19">
            <v>0</v>
          </cell>
          <cell r="C19">
            <v>0</v>
          </cell>
          <cell r="D19">
            <v>19</v>
          </cell>
          <cell r="E19">
            <v>0</v>
          </cell>
        </row>
        <row r="20">
          <cell r="A20" t="str">
            <v>松本小児科医院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原嶋内科医院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あおい産婦人科</v>
          </cell>
          <cell r="B22">
            <v>0</v>
          </cell>
          <cell r="C22">
            <v>14</v>
          </cell>
          <cell r="D22">
            <v>0</v>
          </cell>
          <cell r="E22">
            <v>0</v>
          </cell>
        </row>
        <row r="23">
          <cell r="A23" t="str">
            <v>医療法人三和会 馬場医院</v>
          </cell>
          <cell r="B23">
            <v>0</v>
          </cell>
          <cell r="C23">
            <v>0</v>
          </cell>
          <cell r="D23">
            <v>0</v>
          </cell>
          <cell r="E23">
            <v>19</v>
          </cell>
        </row>
        <row r="24">
          <cell r="A24" t="str">
            <v>石川胃腸科医院</v>
          </cell>
          <cell r="B24">
            <v>0</v>
          </cell>
          <cell r="C24">
            <v>3</v>
          </cell>
          <cell r="D24">
            <v>0</v>
          </cell>
          <cell r="E24">
            <v>0</v>
          </cell>
        </row>
        <row r="25">
          <cell r="A25" t="str">
            <v>武井医院</v>
          </cell>
          <cell r="B25">
            <v>0</v>
          </cell>
          <cell r="C25">
            <v>0</v>
          </cell>
          <cell r="D25">
            <v>0</v>
          </cell>
          <cell r="E25">
            <v>19</v>
          </cell>
        </row>
        <row r="26">
          <cell r="A26" t="str">
            <v>くりやまレディースクリニック</v>
          </cell>
          <cell r="B26">
            <v>0</v>
          </cell>
          <cell r="C26">
            <v>13</v>
          </cell>
          <cell r="D26">
            <v>0</v>
          </cell>
          <cell r="E26">
            <v>0</v>
          </cell>
        </row>
        <row r="27">
          <cell r="A27" t="str">
            <v>衛藤外科</v>
          </cell>
          <cell r="B27">
            <v>0</v>
          </cell>
          <cell r="C27">
            <v>0</v>
          </cell>
          <cell r="D27">
            <v>0</v>
          </cell>
          <cell r="E27">
            <v>5</v>
          </cell>
        </row>
        <row r="28">
          <cell r="A28" t="str">
            <v>みやうちウィメンズクリニック</v>
          </cell>
          <cell r="B28">
            <v>0</v>
          </cell>
          <cell r="C28">
            <v>17</v>
          </cell>
          <cell r="D28">
            <v>0</v>
          </cell>
          <cell r="E28">
            <v>0</v>
          </cell>
        </row>
        <row r="29">
          <cell r="A29" t="str">
            <v>きつき眼科</v>
          </cell>
          <cell r="B29">
            <v>0</v>
          </cell>
          <cell r="C29">
            <v>6</v>
          </cell>
          <cell r="D29">
            <v>0</v>
          </cell>
          <cell r="E29">
            <v>0</v>
          </cell>
        </row>
        <row r="30">
          <cell r="A30" t="str">
            <v>国東中央クリニック</v>
          </cell>
          <cell r="B30">
            <v>0</v>
          </cell>
          <cell r="C30">
            <v>19</v>
          </cell>
          <cell r="D30">
            <v>0</v>
          </cell>
          <cell r="E30">
            <v>0</v>
          </cell>
        </row>
        <row r="31">
          <cell r="A31" t="str">
            <v>あさひクリニック</v>
          </cell>
          <cell r="B31">
            <v>0</v>
          </cell>
          <cell r="C31">
            <v>0</v>
          </cell>
          <cell r="D31">
            <v>0</v>
          </cell>
          <cell r="E31">
            <v>17</v>
          </cell>
        </row>
        <row r="32">
          <cell r="A32" t="str">
            <v>堀田医院</v>
          </cell>
          <cell r="B32">
            <v>0</v>
          </cell>
          <cell r="C32">
            <v>0</v>
          </cell>
          <cell r="D32">
            <v>0</v>
          </cell>
          <cell r="E32">
            <v>19</v>
          </cell>
        </row>
        <row r="33">
          <cell r="A33" t="str">
            <v>福永胃腸科外科医院</v>
          </cell>
          <cell r="B33">
            <v>0</v>
          </cell>
          <cell r="C33">
            <v>19</v>
          </cell>
          <cell r="D33">
            <v>0</v>
          </cell>
          <cell r="E33">
            <v>0</v>
          </cell>
        </row>
        <row r="34">
          <cell r="A34" t="str">
            <v>定村内科医院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姫島村国民健康保険診療所</v>
          </cell>
          <cell r="B35">
            <v>0</v>
          </cell>
          <cell r="C35">
            <v>0</v>
          </cell>
          <cell r="D35">
            <v>8</v>
          </cell>
          <cell r="E35">
            <v>0</v>
          </cell>
        </row>
        <row r="36">
          <cell r="A36" t="str">
            <v>土屋会　八重眼科医院</v>
          </cell>
          <cell r="B36">
            <v>0</v>
          </cell>
          <cell r="C36">
            <v>4</v>
          </cell>
          <cell r="D36">
            <v>0</v>
          </cell>
          <cell r="E36">
            <v>0</v>
          </cell>
        </row>
        <row r="37">
          <cell r="A37" t="str">
            <v>村上神経内科クリニック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医療法人　啓辰会　金子内科医院</v>
          </cell>
          <cell r="B38">
            <v>0</v>
          </cell>
          <cell r="C38">
            <v>0</v>
          </cell>
          <cell r="D38">
            <v>19</v>
          </cell>
          <cell r="E38">
            <v>0</v>
          </cell>
        </row>
        <row r="39">
          <cell r="A39" t="str">
            <v>福田内科医院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</row>
      </sheetData>
      <sheetData sheetId="2">
        <row r="1">
          <cell r="A1" t="str">
            <v>児玉耳鼻咽喉科クリニック</v>
          </cell>
          <cell r="B1">
            <v>9</v>
          </cell>
          <cell r="C1">
            <v>0</v>
          </cell>
          <cell r="D1">
            <v>9</v>
          </cell>
          <cell r="E1">
            <v>0</v>
          </cell>
          <cell r="F1">
            <v>0</v>
          </cell>
          <cell r="G1">
            <v>0</v>
          </cell>
        </row>
        <row r="2">
          <cell r="A2" t="str">
            <v>医療法人清瞳会　岡田眼科医院</v>
          </cell>
          <cell r="B2">
            <v>19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19</v>
          </cell>
        </row>
        <row r="3">
          <cell r="A3" t="str">
            <v>古城循環器クリニック</v>
          </cell>
          <cell r="B3">
            <v>19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19</v>
          </cell>
        </row>
        <row r="4">
          <cell r="A4" t="str">
            <v>久保田クリニック</v>
          </cell>
          <cell r="B4">
            <v>19</v>
          </cell>
          <cell r="C4">
            <v>0</v>
          </cell>
          <cell r="D4">
            <v>19</v>
          </cell>
          <cell r="E4">
            <v>0</v>
          </cell>
          <cell r="F4">
            <v>0</v>
          </cell>
          <cell r="G4">
            <v>0</v>
          </cell>
        </row>
        <row r="5">
          <cell r="A5" t="str">
            <v>うちくら内科</v>
          </cell>
          <cell r="B5">
            <v>19</v>
          </cell>
          <cell r="C5">
            <v>0</v>
          </cell>
          <cell r="D5">
            <v>0</v>
          </cell>
          <cell r="E5">
            <v>0</v>
          </cell>
          <cell r="F5">
            <v>19</v>
          </cell>
          <cell r="G5">
            <v>0</v>
          </cell>
        </row>
        <row r="6">
          <cell r="A6" t="str">
            <v>垣迫内科医院</v>
          </cell>
          <cell r="B6">
            <v>19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19</v>
          </cell>
        </row>
        <row r="7">
          <cell r="A7" t="str">
            <v>安部第一医院</v>
          </cell>
          <cell r="B7">
            <v>19</v>
          </cell>
          <cell r="C7">
            <v>0</v>
          </cell>
          <cell r="D7">
            <v>0</v>
          </cell>
          <cell r="E7">
            <v>0</v>
          </cell>
          <cell r="F7">
            <v>19</v>
          </cell>
          <cell r="G7">
            <v>0</v>
          </cell>
        </row>
        <row r="8">
          <cell r="A8" t="str">
            <v>佐藤整形外科医院</v>
          </cell>
          <cell r="B8">
            <v>19</v>
          </cell>
          <cell r="C8">
            <v>0</v>
          </cell>
          <cell r="D8">
            <v>0</v>
          </cell>
          <cell r="E8">
            <v>0</v>
          </cell>
          <cell r="F8">
            <v>19</v>
          </cell>
          <cell r="G8">
            <v>0</v>
          </cell>
        </row>
        <row r="9">
          <cell r="A9" t="str">
            <v>千馬内科医院</v>
          </cell>
          <cell r="B9">
            <v>19</v>
          </cell>
          <cell r="C9">
            <v>0</v>
          </cell>
          <cell r="D9">
            <v>0</v>
          </cell>
          <cell r="E9">
            <v>19</v>
          </cell>
          <cell r="F9">
            <v>0</v>
          </cell>
          <cell r="G9">
            <v>0</v>
          </cell>
        </row>
        <row r="10">
          <cell r="A10" t="str">
            <v>さかい内科医院</v>
          </cell>
          <cell r="B10">
            <v>19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19</v>
          </cell>
        </row>
        <row r="11">
          <cell r="A11" t="str">
            <v>木下医院</v>
          </cell>
          <cell r="B11">
            <v>19</v>
          </cell>
          <cell r="C11">
            <v>0</v>
          </cell>
          <cell r="D11">
            <v>0</v>
          </cell>
          <cell r="E11">
            <v>0</v>
          </cell>
          <cell r="F11">
            <v>19</v>
          </cell>
          <cell r="G11">
            <v>0</v>
          </cell>
        </row>
        <row r="12">
          <cell r="A12" t="str">
            <v>安倍内科医院</v>
          </cell>
          <cell r="B12">
            <v>19</v>
          </cell>
          <cell r="C12">
            <v>0</v>
          </cell>
          <cell r="D12">
            <v>0</v>
          </cell>
          <cell r="E12">
            <v>19</v>
          </cell>
          <cell r="F12">
            <v>0</v>
          </cell>
          <cell r="G12">
            <v>0</v>
          </cell>
        </row>
        <row r="13">
          <cell r="A13" t="str">
            <v>北崎医院</v>
          </cell>
          <cell r="B13">
            <v>11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11</v>
          </cell>
        </row>
        <row r="14">
          <cell r="A14" t="str">
            <v>大分県厚生連健康管理センター</v>
          </cell>
          <cell r="B14">
            <v>19</v>
          </cell>
          <cell r="C14">
            <v>0</v>
          </cell>
          <cell r="D14">
            <v>0</v>
          </cell>
          <cell r="E14">
            <v>0</v>
          </cell>
          <cell r="F14">
            <v>19</v>
          </cell>
          <cell r="G14">
            <v>0</v>
          </cell>
        </row>
        <row r="15">
          <cell r="A15" t="str">
            <v>吉賀循環器内科</v>
          </cell>
          <cell r="B15">
            <v>14</v>
          </cell>
          <cell r="C15">
            <v>0</v>
          </cell>
          <cell r="D15">
            <v>0</v>
          </cell>
          <cell r="E15">
            <v>0</v>
          </cell>
          <cell r="F15">
            <v>14</v>
          </cell>
          <cell r="G15">
            <v>0</v>
          </cell>
        </row>
        <row r="16">
          <cell r="A16" t="str">
            <v>ヒロセ内科医院</v>
          </cell>
          <cell r="B16">
            <v>17</v>
          </cell>
          <cell r="C16">
            <v>0</v>
          </cell>
          <cell r="D16">
            <v>0</v>
          </cell>
          <cell r="E16">
            <v>17</v>
          </cell>
          <cell r="F16">
            <v>0</v>
          </cell>
          <cell r="G16">
            <v>0</v>
          </cell>
        </row>
        <row r="17">
          <cell r="A17" t="str">
            <v>たなか乳腺・外科・内科クリニック</v>
          </cell>
          <cell r="B17">
            <v>19</v>
          </cell>
          <cell r="C17">
            <v>0</v>
          </cell>
          <cell r="D17">
            <v>0</v>
          </cell>
          <cell r="E17">
            <v>0</v>
          </cell>
          <cell r="F17">
            <v>19</v>
          </cell>
          <cell r="G17">
            <v>0</v>
          </cell>
        </row>
        <row r="18">
          <cell r="A18" t="str">
            <v>岡嶋医院</v>
          </cell>
          <cell r="B18">
            <v>19</v>
          </cell>
          <cell r="C18">
            <v>0</v>
          </cell>
          <cell r="D18">
            <v>0</v>
          </cell>
          <cell r="E18">
            <v>19</v>
          </cell>
          <cell r="F18">
            <v>0</v>
          </cell>
          <cell r="G18">
            <v>0</v>
          </cell>
        </row>
        <row r="19">
          <cell r="A19" t="str">
            <v>原嶋内科医院</v>
          </cell>
          <cell r="B19">
            <v>19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19</v>
          </cell>
        </row>
        <row r="20">
          <cell r="A20" t="str">
            <v>あおい産婦人科</v>
          </cell>
          <cell r="B20">
            <v>14</v>
          </cell>
          <cell r="C20">
            <v>0</v>
          </cell>
          <cell r="D20">
            <v>14</v>
          </cell>
          <cell r="E20">
            <v>0</v>
          </cell>
          <cell r="F20">
            <v>0</v>
          </cell>
          <cell r="G20">
            <v>0</v>
          </cell>
        </row>
        <row r="21">
          <cell r="A21" t="str">
            <v>医療法人三和会 馬場医院</v>
          </cell>
          <cell r="B21">
            <v>19</v>
          </cell>
          <cell r="C21">
            <v>0</v>
          </cell>
          <cell r="D21">
            <v>0</v>
          </cell>
          <cell r="E21">
            <v>0</v>
          </cell>
          <cell r="F21">
            <v>19</v>
          </cell>
          <cell r="G21">
            <v>0</v>
          </cell>
        </row>
        <row r="22">
          <cell r="A22" t="str">
            <v>石川胃腸科医院</v>
          </cell>
          <cell r="B22">
            <v>19</v>
          </cell>
          <cell r="C22">
            <v>0</v>
          </cell>
          <cell r="D22">
            <v>19</v>
          </cell>
          <cell r="E22">
            <v>0</v>
          </cell>
          <cell r="F22">
            <v>0</v>
          </cell>
          <cell r="G22">
            <v>0</v>
          </cell>
        </row>
        <row r="23">
          <cell r="A23" t="str">
            <v>武井医院</v>
          </cell>
          <cell r="B23">
            <v>19</v>
          </cell>
          <cell r="C23">
            <v>0</v>
          </cell>
          <cell r="D23">
            <v>0</v>
          </cell>
          <cell r="E23">
            <v>0</v>
          </cell>
          <cell r="F23">
            <v>19</v>
          </cell>
          <cell r="G23">
            <v>0</v>
          </cell>
        </row>
        <row r="24">
          <cell r="A24" t="str">
            <v>くりやまレディースクリニック</v>
          </cell>
          <cell r="B24">
            <v>13</v>
          </cell>
          <cell r="C24">
            <v>0</v>
          </cell>
          <cell r="D24">
            <v>13</v>
          </cell>
          <cell r="E24">
            <v>0</v>
          </cell>
          <cell r="F24">
            <v>0</v>
          </cell>
          <cell r="G24">
            <v>0</v>
          </cell>
        </row>
        <row r="25">
          <cell r="A25" t="str">
            <v>衛藤外科</v>
          </cell>
          <cell r="B25">
            <v>5</v>
          </cell>
          <cell r="C25">
            <v>0</v>
          </cell>
          <cell r="D25">
            <v>0</v>
          </cell>
          <cell r="E25">
            <v>0</v>
          </cell>
          <cell r="F25">
            <v>5</v>
          </cell>
          <cell r="G25">
            <v>0</v>
          </cell>
        </row>
        <row r="26">
          <cell r="A26" t="str">
            <v>みやうちウィメンズクリニック</v>
          </cell>
          <cell r="B26">
            <v>19</v>
          </cell>
          <cell r="C26">
            <v>0</v>
          </cell>
          <cell r="D26">
            <v>19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きつき眼科</v>
          </cell>
          <cell r="B27">
            <v>6</v>
          </cell>
          <cell r="C27">
            <v>0</v>
          </cell>
          <cell r="D27">
            <v>6</v>
          </cell>
          <cell r="E27">
            <v>0</v>
          </cell>
          <cell r="F27">
            <v>0</v>
          </cell>
          <cell r="G27">
            <v>0</v>
          </cell>
        </row>
        <row r="28">
          <cell r="A28" t="str">
            <v>国東中央クリニック</v>
          </cell>
          <cell r="B28">
            <v>19</v>
          </cell>
          <cell r="C28">
            <v>0</v>
          </cell>
          <cell r="D28">
            <v>0</v>
          </cell>
          <cell r="E28">
            <v>0</v>
          </cell>
          <cell r="F28">
            <v>19</v>
          </cell>
          <cell r="G28">
            <v>0</v>
          </cell>
        </row>
        <row r="29">
          <cell r="A29" t="str">
            <v>あさひクリニック</v>
          </cell>
          <cell r="B29">
            <v>17</v>
          </cell>
          <cell r="C29">
            <v>0</v>
          </cell>
          <cell r="D29">
            <v>0</v>
          </cell>
          <cell r="E29">
            <v>0</v>
          </cell>
          <cell r="F29">
            <v>17</v>
          </cell>
          <cell r="G29">
            <v>0</v>
          </cell>
        </row>
        <row r="30">
          <cell r="A30" t="str">
            <v>堀田医院</v>
          </cell>
          <cell r="B30">
            <v>19</v>
          </cell>
          <cell r="C30">
            <v>0</v>
          </cell>
          <cell r="D30">
            <v>0</v>
          </cell>
          <cell r="E30">
            <v>0</v>
          </cell>
          <cell r="F30">
            <v>19</v>
          </cell>
          <cell r="G30">
            <v>0</v>
          </cell>
        </row>
        <row r="31">
          <cell r="A31" t="str">
            <v>福永胃腸科外科医院</v>
          </cell>
          <cell r="B31">
            <v>19</v>
          </cell>
          <cell r="C31">
            <v>0</v>
          </cell>
          <cell r="D31">
            <v>19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定村内科医院</v>
          </cell>
          <cell r="B32">
            <v>18</v>
          </cell>
          <cell r="C32">
            <v>0</v>
          </cell>
          <cell r="D32">
            <v>0</v>
          </cell>
          <cell r="E32">
            <v>18</v>
          </cell>
          <cell r="F32">
            <v>0</v>
          </cell>
          <cell r="G32">
            <v>0</v>
          </cell>
        </row>
        <row r="33">
          <cell r="A33" t="str">
            <v>姫島村国民健康保険診療所</v>
          </cell>
          <cell r="B33">
            <v>10</v>
          </cell>
          <cell r="C33">
            <v>0</v>
          </cell>
          <cell r="D33">
            <v>0</v>
          </cell>
          <cell r="E33">
            <v>10</v>
          </cell>
          <cell r="F33">
            <v>0</v>
          </cell>
          <cell r="G33">
            <v>0</v>
          </cell>
        </row>
        <row r="34">
          <cell r="A34" t="str">
            <v>土屋会　八重眼科医院</v>
          </cell>
          <cell r="B34">
            <v>4</v>
          </cell>
          <cell r="C34">
            <v>0</v>
          </cell>
          <cell r="D34">
            <v>4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村上神経内科クリニック</v>
          </cell>
          <cell r="B35">
            <v>19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19</v>
          </cell>
        </row>
        <row r="36">
          <cell r="A36" t="str">
            <v>医療法人　啓辰会　金子内科医院</v>
          </cell>
          <cell r="B36">
            <v>19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19</v>
          </cell>
        </row>
        <row r="37">
          <cell r="A37" t="str">
            <v>福田内科医院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14"/>
  <sheetViews>
    <sheetView tabSelected="1" zoomScaleNormal="100" zoomScaleSheetLayoutView="80" workbookViewId="0">
      <selection activeCell="H11" sqref="H11"/>
    </sheetView>
  </sheetViews>
  <sheetFormatPr defaultRowHeight="18.75" x14ac:dyDescent="0.4"/>
  <cols>
    <col min="1" max="1" width="1.125" style="38" customWidth="1"/>
    <col min="2" max="2" width="4.625" style="38" customWidth="1"/>
    <col min="3" max="3" width="42.375" style="7" customWidth="1"/>
    <col min="4" max="4" width="11" style="38" customWidth="1"/>
    <col min="5" max="8" width="11" style="65" customWidth="1"/>
    <col min="9" max="9" width="11" style="38" customWidth="1"/>
    <col min="10" max="10" width="10.5" style="49" customWidth="1"/>
    <col min="11" max="11" width="10.5" style="63" customWidth="1"/>
    <col min="12" max="14" width="10.5" style="65" customWidth="1"/>
    <col min="15" max="17" width="10.5" customWidth="1"/>
  </cols>
  <sheetData>
    <row r="1" spans="2:17" ht="36.7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17.25" customHeight="1" x14ac:dyDescent="0.4">
      <c r="B2" s="2"/>
      <c r="C2" s="3"/>
      <c r="D2" s="4" t="s">
        <v>1</v>
      </c>
      <c r="E2" s="5"/>
      <c r="F2" s="5"/>
      <c r="G2" s="5"/>
      <c r="H2" s="5"/>
      <c r="I2" s="6"/>
      <c r="J2" s="4" t="s">
        <v>2</v>
      </c>
      <c r="K2" s="5"/>
      <c r="L2" s="5"/>
      <c r="M2" s="5"/>
      <c r="N2" s="5"/>
      <c r="O2" s="5"/>
      <c r="P2" s="5"/>
      <c r="Q2" s="6"/>
    </row>
    <row r="3" spans="2:17" ht="17.25" customHeight="1" x14ac:dyDescent="0.4">
      <c r="B3" s="2"/>
      <c r="D3" s="8" t="s">
        <v>3</v>
      </c>
      <c r="E3" s="9"/>
      <c r="F3" s="9"/>
      <c r="G3" s="9"/>
      <c r="H3" s="9"/>
      <c r="I3" s="10"/>
      <c r="J3" s="11" t="s">
        <v>4</v>
      </c>
      <c r="K3" s="12"/>
      <c r="L3" s="12"/>
      <c r="M3" s="12"/>
      <c r="N3" s="12"/>
      <c r="O3" s="12"/>
      <c r="P3" s="12"/>
      <c r="Q3" s="13"/>
    </row>
    <row r="4" spans="2:17" ht="29.25" customHeight="1" x14ac:dyDescent="0.4">
      <c r="B4" s="14" t="s">
        <v>5</v>
      </c>
      <c r="C4" s="15" t="s">
        <v>6</v>
      </c>
      <c r="D4" s="16" t="s">
        <v>7</v>
      </c>
      <c r="E4" s="17" t="s">
        <v>8</v>
      </c>
      <c r="F4" s="18" t="s">
        <v>9</v>
      </c>
      <c r="G4" s="18" t="s">
        <v>10</v>
      </c>
      <c r="H4" s="18" t="s">
        <v>11</v>
      </c>
      <c r="I4" s="19" t="s">
        <v>12</v>
      </c>
      <c r="J4" s="16" t="s">
        <v>13</v>
      </c>
      <c r="K4" s="17" t="s">
        <v>8</v>
      </c>
      <c r="L4" s="18" t="s">
        <v>9</v>
      </c>
      <c r="M4" s="18" t="s">
        <v>10</v>
      </c>
      <c r="N4" s="18" t="s">
        <v>11</v>
      </c>
      <c r="O4" s="20" t="s">
        <v>12</v>
      </c>
      <c r="P4" s="21" t="s">
        <v>14</v>
      </c>
      <c r="Q4" s="15" t="s">
        <v>15</v>
      </c>
    </row>
    <row r="5" spans="2:17" ht="18" customHeight="1" x14ac:dyDescent="0.4">
      <c r="B5" s="22">
        <v>1</v>
      </c>
      <c r="C5" s="22" t="s">
        <v>16</v>
      </c>
      <c r="D5" s="23">
        <f>SUM(E5:I5)</f>
        <v>60</v>
      </c>
      <c r="E5" s="24">
        <v>0</v>
      </c>
      <c r="F5" s="24">
        <v>60</v>
      </c>
      <c r="G5" s="24">
        <v>0</v>
      </c>
      <c r="H5" s="24">
        <v>0</v>
      </c>
      <c r="I5" s="25">
        <v>0</v>
      </c>
      <c r="J5" s="23">
        <f>SUM(K5:Q5)</f>
        <v>60</v>
      </c>
      <c r="K5" s="24">
        <v>0</v>
      </c>
      <c r="L5" s="24">
        <v>60</v>
      </c>
      <c r="M5" s="24">
        <v>0</v>
      </c>
      <c r="N5" s="24">
        <v>0</v>
      </c>
      <c r="O5" s="26">
        <v>0</v>
      </c>
      <c r="P5" s="27">
        <v>0</v>
      </c>
      <c r="Q5" s="28">
        <v>0</v>
      </c>
    </row>
    <row r="6" spans="2:17" ht="18" customHeight="1" x14ac:dyDescent="0.4">
      <c r="B6" s="22">
        <v>2</v>
      </c>
      <c r="C6" s="22" t="s">
        <v>17</v>
      </c>
      <c r="D6" s="23">
        <f t="shared" ref="D6:D31" si="0">SUM(E6:I6)</f>
        <v>81</v>
      </c>
      <c r="E6" s="24">
        <v>0</v>
      </c>
      <c r="F6" s="24">
        <v>40</v>
      </c>
      <c r="G6" s="24">
        <v>41</v>
      </c>
      <c r="H6" s="24">
        <v>0</v>
      </c>
      <c r="I6" s="25">
        <v>0</v>
      </c>
      <c r="J6" s="23">
        <f t="shared" ref="J6:J28" si="1">SUM(K6:Q6)</f>
        <v>81</v>
      </c>
      <c r="K6" s="24">
        <v>0</v>
      </c>
      <c r="L6" s="24">
        <v>40</v>
      </c>
      <c r="M6" s="24">
        <v>41</v>
      </c>
      <c r="N6" s="24">
        <v>0</v>
      </c>
      <c r="O6" s="26">
        <v>0</v>
      </c>
      <c r="P6" s="27">
        <v>0</v>
      </c>
      <c r="Q6" s="28">
        <v>0</v>
      </c>
    </row>
    <row r="7" spans="2:17" ht="18" customHeight="1" x14ac:dyDescent="0.4">
      <c r="B7" s="22">
        <v>3</v>
      </c>
      <c r="C7" s="22" t="s">
        <v>18</v>
      </c>
      <c r="D7" s="23">
        <f t="shared" si="0"/>
        <v>146</v>
      </c>
      <c r="E7" s="24">
        <v>0</v>
      </c>
      <c r="F7" s="24">
        <v>39</v>
      </c>
      <c r="G7" s="24">
        <v>0</v>
      </c>
      <c r="H7" s="24">
        <v>107</v>
      </c>
      <c r="I7" s="25">
        <v>0</v>
      </c>
      <c r="J7" s="29">
        <f t="shared" si="1"/>
        <v>146</v>
      </c>
      <c r="K7" s="24">
        <v>0</v>
      </c>
      <c r="L7" s="24">
        <v>39</v>
      </c>
      <c r="M7" s="24">
        <v>0</v>
      </c>
      <c r="N7" s="24">
        <v>107</v>
      </c>
      <c r="O7" s="26">
        <v>0</v>
      </c>
      <c r="P7" s="27">
        <v>0</v>
      </c>
      <c r="Q7" s="28">
        <v>0</v>
      </c>
    </row>
    <row r="8" spans="2:17" ht="18" customHeight="1" x14ac:dyDescent="0.4">
      <c r="B8" s="22">
        <v>4</v>
      </c>
      <c r="C8" s="22" t="s">
        <v>19</v>
      </c>
      <c r="D8" s="23">
        <f t="shared" si="0"/>
        <v>226</v>
      </c>
      <c r="E8" s="24">
        <v>88</v>
      </c>
      <c r="F8" s="24">
        <v>138</v>
      </c>
      <c r="G8" s="24">
        <v>0</v>
      </c>
      <c r="H8" s="24">
        <v>0</v>
      </c>
      <c r="I8" s="25">
        <v>0</v>
      </c>
      <c r="J8" s="29">
        <f t="shared" si="1"/>
        <v>226</v>
      </c>
      <c r="K8" s="24">
        <v>88</v>
      </c>
      <c r="L8" s="24">
        <v>138</v>
      </c>
      <c r="M8" s="24">
        <v>0</v>
      </c>
      <c r="N8" s="24">
        <v>0</v>
      </c>
      <c r="O8" s="26">
        <v>0</v>
      </c>
      <c r="P8" s="27">
        <v>0</v>
      </c>
      <c r="Q8" s="28">
        <v>0</v>
      </c>
    </row>
    <row r="9" spans="2:17" ht="18" customHeight="1" x14ac:dyDescent="0.4">
      <c r="B9" s="22">
        <v>5</v>
      </c>
      <c r="C9" s="22" t="s">
        <v>20</v>
      </c>
      <c r="D9" s="23">
        <f t="shared" si="0"/>
        <v>120</v>
      </c>
      <c r="E9" s="24">
        <v>0</v>
      </c>
      <c r="F9" s="24">
        <v>120</v>
      </c>
      <c r="G9" s="24">
        <v>0</v>
      </c>
      <c r="H9" s="24">
        <v>0</v>
      </c>
      <c r="I9" s="25">
        <v>0</v>
      </c>
      <c r="J9" s="29">
        <f t="shared" si="1"/>
        <v>120</v>
      </c>
      <c r="K9" s="24">
        <v>0</v>
      </c>
      <c r="L9" s="24">
        <v>120</v>
      </c>
      <c r="M9" s="24">
        <v>0</v>
      </c>
      <c r="N9" s="24">
        <v>0</v>
      </c>
      <c r="O9" s="26">
        <v>0</v>
      </c>
      <c r="P9" s="27">
        <v>0</v>
      </c>
      <c r="Q9" s="28">
        <v>0</v>
      </c>
    </row>
    <row r="10" spans="2:17" ht="18" customHeight="1" x14ac:dyDescent="0.4">
      <c r="B10" s="22">
        <v>6</v>
      </c>
      <c r="C10" s="22" t="s">
        <v>21</v>
      </c>
      <c r="D10" s="23">
        <f t="shared" si="0"/>
        <v>460</v>
      </c>
      <c r="E10" s="24">
        <v>139</v>
      </c>
      <c r="F10" s="24">
        <v>265</v>
      </c>
      <c r="G10" s="24">
        <v>0</v>
      </c>
      <c r="H10" s="24">
        <v>0</v>
      </c>
      <c r="I10" s="25">
        <v>56</v>
      </c>
      <c r="J10" s="29">
        <f t="shared" si="1"/>
        <v>398</v>
      </c>
      <c r="K10" s="24">
        <v>136</v>
      </c>
      <c r="L10" s="24">
        <v>262</v>
      </c>
      <c r="M10" s="24">
        <v>0</v>
      </c>
      <c r="N10" s="24">
        <v>0</v>
      </c>
      <c r="O10" s="26">
        <v>0</v>
      </c>
      <c r="P10" s="27">
        <v>0</v>
      </c>
      <c r="Q10" s="28">
        <v>0</v>
      </c>
    </row>
    <row r="11" spans="2:17" ht="18" customHeight="1" x14ac:dyDescent="0.4">
      <c r="B11" s="22">
        <v>7</v>
      </c>
      <c r="C11" s="22" t="s">
        <v>22</v>
      </c>
      <c r="D11" s="23">
        <f t="shared" si="0"/>
        <v>40</v>
      </c>
      <c r="E11" s="24">
        <v>0</v>
      </c>
      <c r="F11" s="24">
        <v>40</v>
      </c>
      <c r="G11" s="24">
        <v>0</v>
      </c>
      <c r="H11" s="24">
        <v>0</v>
      </c>
      <c r="I11" s="25">
        <v>0</v>
      </c>
      <c r="J11" s="29">
        <f t="shared" si="1"/>
        <v>40</v>
      </c>
      <c r="K11" s="24">
        <v>0</v>
      </c>
      <c r="L11" s="24">
        <v>40</v>
      </c>
      <c r="M11" s="24">
        <v>0</v>
      </c>
      <c r="N11" s="24">
        <v>0</v>
      </c>
      <c r="O11" s="26">
        <v>0</v>
      </c>
      <c r="P11" s="27">
        <v>0</v>
      </c>
      <c r="Q11" s="28">
        <v>0</v>
      </c>
    </row>
    <row r="12" spans="2:17" ht="18" customHeight="1" x14ac:dyDescent="0.4">
      <c r="B12" s="22">
        <v>8</v>
      </c>
      <c r="C12" s="22" t="s">
        <v>23</v>
      </c>
      <c r="D12" s="23">
        <f t="shared" si="0"/>
        <v>65</v>
      </c>
      <c r="E12" s="24">
        <v>0</v>
      </c>
      <c r="F12" s="24">
        <v>43</v>
      </c>
      <c r="G12" s="24">
        <v>0</v>
      </c>
      <c r="H12" s="24">
        <v>22</v>
      </c>
      <c r="I12" s="25">
        <v>0</v>
      </c>
      <c r="J12" s="29">
        <f t="shared" si="1"/>
        <v>58</v>
      </c>
      <c r="K12" s="24">
        <v>0</v>
      </c>
      <c r="L12" s="24">
        <v>58</v>
      </c>
      <c r="M12" s="24">
        <v>0</v>
      </c>
      <c r="N12" s="24">
        <v>0</v>
      </c>
      <c r="O12" s="26">
        <v>0</v>
      </c>
      <c r="P12" s="27">
        <v>0</v>
      </c>
      <c r="Q12" s="28">
        <v>0</v>
      </c>
    </row>
    <row r="13" spans="2:17" ht="18" customHeight="1" x14ac:dyDescent="0.4">
      <c r="B13" s="22">
        <v>9</v>
      </c>
      <c r="C13" s="22" t="s">
        <v>24</v>
      </c>
      <c r="D13" s="23">
        <f t="shared" si="0"/>
        <v>269</v>
      </c>
      <c r="E13" s="24">
        <v>117</v>
      </c>
      <c r="F13" s="24">
        <v>152</v>
      </c>
      <c r="G13" s="24">
        <v>0</v>
      </c>
      <c r="H13" s="24">
        <v>0</v>
      </c>
      <c r="I13" s="25">
        <v>0</v>
      </c>
      <c r="J13" s="29">
        <f t="shared" si="1"/>
        <v>269</v>
      </c>
      <c r="K13" s="24">
        <v>117</v>
      </c>
      <c r="L13" s="24">
        <v>152</v>
      </c>
      <c r="M13" s="24">
        <v>0</v>
      </c>
      <c r="N13" s="24">
        <v>0</v>
      </c>
      <c r="O13" s="26">
        <v>0</v>
      </c>
      <c r="P13" s="27">
        <v>0</v>
      </c>
      <c r="Q13" s="28">
        <v>0</v>
      </c>
    </row>
    <row r="14" spans="2:17" ht="18" customHeight="1" x14ac:dyDescent="0.4">
      <c r="B14" s="22">
        <v>10</v>
      </c>
      <c r="C14" s="22" t="s">
        <v>25</v>
      </c>
      <c r="D14" s="23">
        <f t="shared" si="0"/>
        <v>36</v>
      </c>
      <c r="E14" s="24">
        <v>0</v>
      </c>
      <c r="F14" s="24">
        <v>0</v>
      </c>
      <c r="G14" s="24">
        <v>36</v>
      </c>
      <c r="H14" s="24">
        <v>0</v>
      </c>
      <c r="I14" s="25">
        <v>0</v>
      </c>
      <c r="J14" s="29">
        <f t="shared" si="1"/>
        <v>36</v>
      </c>
      <c r="K14" s="24">
        <v>0</v>
      </c>
      <c r="L14" s="24">
        <v>0</v>
      </c>
      <c r="M14" s="24">
        <v>36</v>
      </c>
      <c r="N14" s="24">
        <v>0</v>
      </c>
      <c r="O14" s="26">
        <v>0</v>
      </c>
      <c r="P14" s="27">
        <v>0</v>
      </c>
      <c r="Q14" s="28">
        <v>0</v>
      </c>
    </row>
    <row r="15" spans="2:17" ht="18" customHeight="1" x14ac:dyDescent="0.4">
      <c r="B15" s="22">
        <v>11</v>
      </c>
      <c r="C15" s="22" t="s">
        <v>26</v>
      </c>
      <c r="D15" s="23">
        <f t="shared" si="0"/>
        <v>115</v>
      </c>
      <c r="E15" s="24">
        <v>0</v>
      </c>
      <c r="F15" s="24">
        <v>0</v>
      </c>
      <c r="G15" s="24">
        <v>41</v>
      </c>
      <c r="H15" s="24">
        <v>74</v>
      </c>
      <c r="I15" s="25">
        <v>0</v>
      </c>
      <c r="J15" s="29">
        <f t="shared" si="1"/>
        <v>115</v>
      </c>
      <c r="K15" s="24">
        <v>0</v>
      </c>
      <c r="L15" s="24">
        <v>0</v>
      </c>
      <c r="M15" s="24">
        <v>41</v>
      </c>
      <c r="N15" s="24">
        <v>74</v>
      </c>
      <c r="O15" s="26">
        <v>0</v>
      </c>
      <c r="P15" s="27">
        <v>0</v>
      </c>
      <c r="Q15" s="28">
        <v>0</v>
      </c>
    </row>
    <row r="16" spans="2:17" ht="18" customHeight="1" x14ac:dyDescent="0.4">
      <c r="B16" s="22">
        <v>12</v>
      </c>
      <c r="C16" s="22" t="s">
        <v>27</v>
      </c>
      <c r="D16" s="23">
        <f t="shared" si="0"/>
        <v>174</v>
      </c>
      <c r="E16" s="24">
        <v>0</v>
      </c>
      <c r="F16" s="24">
        <v>44</v>
      </c>
      <c r="G16" s="24">
        <v>130</v>
      </c>
      <c r="H16" s="24">
        <v>0</v>
      </c>
      <c r="I16" s="25">
        <v>0</v>
      </c>
      <c r="J16" s="29">
        <f t="shared" si="1"/>
        <v>174</v>
      </c>
      <c r="K16" s="24">
        <v>0</v>
      </c>
      <c r="L16" s="24">
        <v>0</v>
      </c>
      <c r="M16" s="24">
        <v>174</v>
      </c>
      <c r="N16" s="24">
        <v>0</v>
      </c>
      <c r="O16" s="26">
        <v>0</v>
      </c>
      <c r="P16" s="27">
        <v>0</v>
      </c>
      <c r="Q16" s="28">
        <v>0</v>
      </c>
    </row>
    <row r="17" spans="2:17" ht="18" customHeight="1" x14ac:dyDescent="0.4">
      <c r="B17" s="22">
        <v>13</v>
      </c>
      <c r="C17" s="22" t="s">
        <v>28</v>
      </c>
      <c r="D17" s="23">
        <f t="shared" si="0"/>
        <v>300</v>
      </c>
      <c r="E17" s="24">
        <v>0</v>
      </c>
      <c r="F17" s="24">
        <v>0</v>
      </c>
      <c r="G17" s="24">
        <v>46</v>
      </c>
      <c r="H17" s="24">
        <v>254</v>
      </c>
      <c r="I17" s="25">
        <v>0</v>
      </c>
      <c r="J17" s="29">
        <f t="shared" si="1"/>
        <v>269</v>
      </c>
      <c r="K17" s="24">
        <v>0</v>
      </c>
      <c r="L17" s="24">
        <v>0</v>
      </c>
      <c r="M17" s="24">
        <v>0</v>
      </c>
      <c r="N17" s="24">
        <v>269</v>
      </c>
      <c r="O17" s="26">
        <v>0</v>
      </c>
      <c r="P17" s="27">
        <v>0</v>
      </c>
      <c r="Q17" s="28">
        <v>0</v>
      </c>
    </row>
    <row r="18" spans="2:17" ht="18" customHeight="1" x14ac:dyDescent="0.4">
      <c r="B18" s="22">
        <v>14</v>
      </c>
      <c r="C18" s="22" t="s">
        <v>29</v>
      </c>
      <c r="D18" s="23">
        <f t="shared" si="0"/>
        <v>140</v>
      </c>
      <c r="E18" s="24">
        <v>0</v>
      </c>
      <c r="F18" s="24">
        <v>104</v>
      </c>
      <c r="G18" s="24">
        <v>0</v>
      </c>
      <c r="H18" s="24">
        <v>0</v>
      </c>
      <c r="I18" s="25">
        <v>36</v>
      </c>
      <c r="J18" s="29">
        <f t="shared" si="1"/>
        <v>83</v>
      </c>
      <c r="K18" s="24">
        <v>0</v>
      </c>
      <c r="L18" s="24">
        <v>83</v>
      </c>
      <c r="M18" s="24">
        <v>0</v>
      </c>
      <c r="N18" s="24">
        <v>0</v>
      </c>
      <c r="O18" s="26">
        <v>0</v>
      </c>
      <c r="P18" s="27">
        <v>0</v>
      </c>
      <c r="Q18" s="28">
        <v>0</v>
      </c>
    </row>
    <row r="19" spans="2:17" ht="18" customHeight="1" x14ac:dyDescent="0.4">
      <c r="B19" s="22">
        <v>15</v>
      </c>
      <c r="C19" s="22" t="s">
        <v>30</v>
      </c>
      <c r="D19" s="23">
        <f t="shared" si="0"/>
        <v>153</v>
      </c>
      <c r="E19" s="24">
        <v>0</v>
      </c>
      <c r="F19" s="24">
        <v>106</v>
      </c>
      <c r="G19" s="24">
        <v>0</v>
      </c>
      <c r="H19" s="24">
        <v>47</v>
      </c>
      <c r="I19" s="25">
        <v>0</v>
      </c>
      <c r="J19" s="29">
        <f t="shared" si="1"/>
        <v>153</v>
      </c>
      <c r="K19" s="24">
        <v>0</v>
      </c>
      <c r="L19" s="24">
        <v>55</v>
      </c>
      <c r="M19" s="24">
        <v>51</v>
      </c>
      <c r="N19" s="24">
        <v>47</v>
      </c>
      <c r="O19" s="26">
        <v>0</v>
      </c>
      <c r="P19" s="27">
        <v>0</v>
      </c>
      <c r="Q19" s="28">
        <v>0</v>
      </c>
    </row>
    <row r="20" spans="2:17" ht="18" customHeight="1" x14ac:dyDescent="0.4">
      <c r="B20" s="22">
        <v>16</v>
      </c>
      <c r="C20" s="22" t="s">
        <v>31</v>
      </c>
      <c r="D20" s="23">
        <f t="shared" si="0"/>
        <v>59</v>
      </c>
      <c r="E20" s="24">
        <v>0</v>
      </c>
      <c r="F20" s="24">
        <v>59</v>
      </c>
      <c r="G20" s="24">
        <v>0</v>
      </c>
      <c r="H20" s="24">
        <v>0</v>
      </c>
      <c r="I20" s="25">
        <v>0</v>
      </c>
      <c r="J20" s="29">
        <f t="shared" si="1"/>
        <v>59</v>
      </c>
      <c r="K20" s="24">
        <v>0</v>
      </c>
      <c r="L20" s="24">
        <v>59</v>
      </c>
      <c r="M20" s="24">
        <v>0</v>
      </c>
      <c r="N20" s="24">
        <v>0</v>
      </c>
      <c r="O20" s="26">
        <v>0</v>
      </c>
      <c r="P20" s="27">
        <v>0</v>
      </c>
      <c r="Q20" s="28">
        <v>0</v>
      </c>
    </row>
    <row r="21" spans="2:17" ht="18" customHeight="1" x14ac:dyDescent="0.4">
      <c r="B21" s="22">
        <v>17</v>
      </c>
      <c r="C21" s="22" t="s">
        <v>32</v>
      </c>
      <c r="D21" s="23">
        <f t="shared" si="0"/>
        <v>80</v>
      </c>
      <c r="E21" s="24">
        <v>0</v>
      </c>
      <c r="F21" s="24">
        <v>0</v>
      </c>
      <c r="G21" s="24">
        <v>0</v>
      </c>
      <c r="H21" s="24">
        <v>80</v>
      </c>
      <c r="I21" s="25">
        <v>0</v>
      </c>
      <c r="J21" s="29">
        <f t="shared" si="1"/>
        <v>80</v>
      </c>
      <c r="K21" s="24">
        <v>0</v>
      </c>
      <c r="L21" s="24">
        <v>0</v>
      </c>
      <c r="M21" s="24">
        <v>0</v>
      </c>
      <c r="N21" s="24">
        <v>80</v>
      </c>
      <c r="O21" s="26">
        <v>0</v>
      </c>
      <c r="P21" s="27">
        <v>0</v>
      </c>
      <c r="Q21" s="28">
        <v>0</v>
      </c>
    </row>
    <row r="22" spans="2:17" ht="18" customHeight="1" x14ac:dyDescent="0.4">
      <c r="B22" s="22">
        <v>18</v>
      </c>
      <c r="C22" s="22" t="s">
        <v>33</v>
      </c>
      <c r="D22" s="23">
        <f t="shared" si="0"/>
        <v>116</v>
      </c>
      <c r="E22" s="24">
        <v>0</v>
      </c>
      <c r="F22" s="24">
        <v>0</v>
      </c>
      <c r="G22" s="24">
        <v>116</v>
      </c>
      <c r="H22" s="24">
        <v>0</v>
      </c>
      <c r="I22" s="25">
        <v>0</v>
      </c>
      <c r="J22" s="29">
        <f t="shared" si="1"/>
        <v>116</v>
      </c>
      <c r="K22" s="24">
        <v>0</v>
      </c>
      <c r="L22" s="24">
        <v>0</v>
      </c>
      <c r="M22" s="24">
        <v>116</v>
      </c>
      <c r="N22" s="24">
        <v>0</v>
      </c>
      <c r="O22" s="26">
        <v>0</v>
      </c>
      <c r="P22" s="27">
        <v>0</v>
      </c>
      <c r="Q22" s="28">
        <v>0</v>
      </c>
    </row>
    <row r="23" spans="2:17" ht="18" customHeight="1" x14ac:dyDescent="0.4">
      <c r="B23" s="22">
        <v>19</v>
      </c>
      <c r="C23" s="22" t="s">
        <v>34</v>
      </c>
      <c r="D23" s="23">
        <f t="shared" si="0"/>
        <v>63</v>
      </c>
      <c r="E23" s="24">
        <v>0</v>
      </c>
      <c r="F23" s="24">
        <v>0</v>
      </c>
      <c r="G23" s="24">
        <v>0</v>
      </c>
      <c r="H23" s="24">
        <v>63</v>
      </c>
      <c r="I23" s="25">
        <v>0</v>
      </c>
      <c r="J23" s="29">
        <f t="shared" si="1"/>
        <v>63</v>
      </c>
      <c r="K23" s="24">
        <v>0</v>
      </c>
      <c r="L23" s="24">
        <v>0</v>
      </c>
      <c r="M23" s="24">
        <v>0</v>
      </c>
      <c r="N23" s="24">
        <v>63</v>
      </c>
      <c r="O23" s="26">
        <v>0</v>
      </c>
      <c r="P23" s="27">
        <v>0</v>
      </c>
      <c r="Q23" s="28">
        <v>0</v>
      </c>
    </row>
    <row r="24" spans="2:17" ht="18" customHeight="1" x14ac:dyDescent="0.4">
      <c r="B24" s="22">
        <v>20</v>
      </c>
      <c r="C24" s="22" t="s">
        <v>35</v>
      </c>
      <c r="D24" s="23">
        <f t="shared" si="0"/>
        <v>120</v>
      </c>
      <c r="E24" s="24">
        <v>0</v>
      </c>
      <c r="F24" s="24">
        <v>0</v>
      </c>
      <c r="G24" s="24">
        <v>0</v>
      </c>
      <c r="H24" s="24">
        <v>120</v>
      </c>
      <c r="I24" s="25">
        <v>0</v>
      </c>
      <c r="J24" s="29">
        <f t="shared" si="1"/>
        <v>120</v>
      </c>
      <c r="K24" s="24">
        <v>0</v>
      </c>
      <c r="L24" s="24">
        <v>0</v>
      </c>
      <c r="M24" s="24">
        <v>0</v>
      </c>
      <c r="N24" s="24">
        <v>120</v>
      </c>
      <c r="O24" s="26">
        <v>0</v>
      </c>
      <c r="P24" s="27">
        <v>0</v>
      </c>
      <c r="Q24" s="28">
        <v>0</v>
      </c>
    </row>
    <row r="25" spans="2:17" ht="18" customHeight="1" x14ac:dyDescent="0.4">
      <c r="B25" s="22">
        <v>21</v>
      </c>
      <c r="C25" s="22" t="s">
        <v>36</v>
      </c>
      <c r="D25" s="23">
        <f t="shared" si="0"/>
        <v>60</v>
      </c>
      <c r="E25" s="24">
        <v>0</v>
      </c>
      <c r="F25" s="24">
        <v>60</v>
      </c>
      <c r="G25" s="24">
        <v>0</v>
      </c>
      <c r="H25" s="24">
        <v>0</v>
      </c>
      <c r="I25" s="25">
        <v>0</v>
      </c>
      <c r="J25" s="29">
        <f t="shared" si="1"/>
        <v>60</v>
      </c>
      <c r="K25" s="24">
        <v>0</v>
      </c>
      <c r="L25" s="24">
        <v>60</v>
      </c>
      <c r="M25" s="24">
        <v>0</v>
      </c>
      <c r="N25" s="24">
        <v>0</v>
      </c>
      <c r="O25" s="26">
        <v>0</v>
      </c>
      <c r="P25" s="27">
        <v>0</v>
      </c>
      <c r="Q25" s="28">
        <v>0</v>
      </c>
    </row>
    <row r="26" spans="2:17" ht="18" customHeight="1" x14ac:dyDescent="0.4">
      <c r="B26" s="22">
        <v>22</v>
      </c>
      <c r="C26" s="22" t="s">
        <v>37</v>
      </c>
      <c r="D26" s="23">
        <f t="shared" si="0"/>
        <v>138</v>
      </c>
      <c r="E26" s="24">
        <v>0</v>
      </c>
      <c r="F26" s="24">
        <v>44</v>
      </c>
      <c r="G26" s="24">
        <v>94</v>
      </c>
      <c r="H26" s="24">
        <v>0</v>
      </c>
      <c r="I26" s="25">
        <v>0</v>
      </c>
      <c r="J26" s="29">
        <f t="shared" si="1"/>
        <v>138</v>
      </c>
      <c r="K26" s="24">
        <v>0</v>
      </c>
      <c r="L26" s="24">
        <v>44</v>
      </c>
      <c r="M26" s="24">
        <v>94</v>
      </c>
      <c r="N26" s="24">
        <v>0</v>
      </c>
      <c r="O26" s="26">
        <v>0</v>
      </c>
      <c r="P26" s="27">
        <v>0</v>
      </c>
      <c r="Q26" s="28">
        <v>0</v>
      </c>
    </row>
    <row r="27" spans="2:17" ht="18" customHeight="1" x14ac:dyDescent="0.4">
      <c r="B27" s="22">
        <v>23</v>
      </c>
      <c r="C27" s="22" t="s">
        <v>38</v>
      </c>
      <c r="D27" s="23">
        <f t="shared" si="0"/>
        <v>204</v>
      </c>
      <c r="E27" s="24">
        <v>0</v>
      </c>
      <c r="F27" s="24">
        <v>103</v>
      </c>
      <c r="G27" s="24">
        <v>101</v>
      </c>
      <c r="H27" s="24">
        <v>0</v>
      </c>
      <c r="I27" s="25">
        <v>0</v>
      </c>
      <c r="J27" s="29">
        <f t="shared" si="1"/>
        <v>204</v>
      </c>
      <c r="K27" s="24">
        <v>0</v>
      </c>
      <c r="L27" s="24">
        <v>103</v>
      </c>
      <c r="M27" s="24">
        <v>101</v>
      </c>
      <c r="N27" s="24">
        <v>0</v>
      </c>
      <c r="O27" s="26">
        <v>0</v>
      </c>
      <c r="P27" s="27">
        <v>0</v>
      </c>
      <c r="Q27" s="28">
        <v>0</v>
      </c>
    </row>
    <row r="28" spans="2:17" ht="18" customHeight="1" x14ac:dyDescent="0.4">
      <c r="B28" s="22">
        <v>24</v>
      </c>
      <c r="C28" s="22" t="s">
        <v>39</v>
      </c>
      <c r="D28" s="23">
        <f t="shared" si="0"/>
        <v>30</v>
      </c>
      <c r="E28" s="24">
        <v>0</v>
      </c>
      <c r="F28" s="24">
        <v>0</v>
      </c>
      <c r="G28" s="24">
        <v>0</v>
      </c>
      <c r="H28" s="24">
        <v>30</v>
      </c>
      <c r="I28" s="25">
        <v>0</v>
      </c>
      <c r="J28" s="29">
        <f t="shared" si="1"/>
        <v>30</v>
      </c>
      <c r="K28" s="24">
        <v>0</v>
      </c>
      <c r="L28" s="24">
        <v>0</v>
      </c>
      <c r="M28" s="24">
        <v>0</v>
      </c>
      <c r="N28" s="24">
        <v>30</v>
      </c>
      <c r="O28" s="26">
        <v>0</v>
      </c>
      <c r="P28" s="27">
        <v>0</v>
      </c>
      <c r="Q28" s="28">
        <v>0</v>
      </c>
    </row>
    <row r="29" spans="2:17" ht="18" customHeight="1" x14ac:dyDescent="0.4">
      <c r="B29" s="22">
        <v>25</v>
      </c>
      <c r="C29" s="22" t="s">
        <v>40</v>
      </c>
      <c r="D29" s="23">
        <f t="shared" si="0"/>
        <v>54</v>
      </c>
      <c r="E29" s="24">
        <v>0</v>
      </c>
      <c r="F29" s="24">
        <v>30</v>
      </c>
      <c r="G29" s="24">
        <v>0</v>
      </c>
      <c r="H29" s="24">
        <v>24</v>
      </c>
      <c r="I29" s="25">
        <v>0</v>
      </c>
      <c r="J29" s="29">
        <f>SUM(K29:Q29)</f>
        <v>54</v>
      </c>
      <c r="K29" s="24">
        <v>0</v>
      </c>
      <c r="L29" s="24">
        <v>30</v>
      </c>
      <c r="M29" s="24">
        <v>0</v>
      </c>
      <c r="N29" s="24">
        <v>24</v>
      </c>
      <c r="O29" s="26">
        <v>0</v>
      </c>
      <c r="P29" s="27">
        <v>0</v>
      </c>
      <c r="Q29" s="28">
        <v>0</v>
      </c>
    </row>
    <row r="30" spans="2:17" ht="18" customHeight="1" x14ac:dyDescent="0.4">
      <c r="B30" s="22">
        <v>26</v>
      </c>
      <c r="C30" s="22" t="s">
        <v>41</v>
      </c>
      <c r="D30" s="23">
        <f t="shared" si="0"/>
        <v>40</v>
      </c>
      <c r="E30" s="24">
        <v>0</v>
      </c>
      <c r="F30" s="24">
        <v>40</v>
      </c>
      <c r="G30" s="24">
        <v>0</v>
      </c>
      <c r="H30" s="24">
        <v>0</v>
      </c>
      <c r="I30" s="25">
        <v>0</v>
      </c>
      <c r="J30" s="29">
        <f t="shared" ref="J30:J32" si="2">SUM(K30:Q30)</f>
        <v>40</v>
      </c>
      <c r="K30" s="24">
        <v>0</v>
      </c>
      <c r="L30" s="24">
        <v>40</v>
      </c>
      <c r="M30" s="24">
        <v>0</v>
      </c>
      <c r="N30" s="24">
        <v>0</v>
      </c>
      <c r="O30" s="26">
        <v>0</v>
      </c>
      <c r="P30" s="27">
        <v>0</v>
      </c>
      <c r="Q30" s="28">
        <v>0</v>
      </c>
    </row>
    <row r="31" spans="2:17" ht="18" customHeight="1" x14ac:dyDescent="0.4">
      <c r="B31" s="22">
        <v>27</v>
      </c>
      <c r="C31" s="22" t="s">
        <v>42</v>
      </c>
      <c r="D31" s="23">
        <f t="shared" si="0"/>
        <v>56</v>
      </c>
      <c r="E31" s="24">
        <v>0</v>
      </c>
      <c r="F31" s="24">
        <v>56</v>
      </c>
      <c r="G31" s="24">
        <v>0</v>
      </c>
      <c r="H31" s="24">
        <v>0</v>
      </c>
      <c r="I31" s="25">
        <v>0</v>
      </c>
      <c r="J31" s="29">
        <f t="shared" si="2"/>
        <v>56</v>
      </c>
      <c r="K31" s="24">
        <v>0</v>
      </c>
      <c r="L31" s="24">
        <v>56</v>
      </c>
      <c r="M31" s="24">
        <v>0</v>
      </c>
      <c r="N31" s="24">
        <v>0</v>
      </c>
      <c r="O31" s="26">
        <v>0</v>
      </c>
      <c r="P31" s="27">
        <v>0</v>
      </c>
      <c r="Q31" s="28">
        <v>0</v>
      </c>
    </row>
    <row r="32" spans="2:17" ht="18" customHeight="1" x14ac:dyDescent="0.4">
      <c r="B32" s="22">
        <v>28</v>
      </c>
      <c r="C32" s="22" t="s">
        <v>43</v>
      </c>
      <c r="D32" s="23">
        <f>SUM(E32:I32)</f>
        <v>142</v>
      </c>
      <c r="E32" s="24">
        <v>0</v>
      </c>
      <c r="F32" s="24">
        <v>99</v>
      </c>
      <c r="G32" s="24">
        <v>43</v>
      </c>
      <c r="H32" s="24">
        <v>0</v>
      </c>
      <c r="I32" s="25">
        <v>0</v>
      </c>
      <c r="J32" s="29">
        <f t="shared" si="2"/>
        <v>142</v>
      </c>
      <c r="K32" s="24">
        <v>0</v>
      </c>
      <c r="L32" s="24">
        <v>99</v>
      </c>
      <c r="M32" s="24">
        <v>43</v>
      </c>
      <c r="N32" s="24">
        <v>0</v>
      </c>
      <c r="O32" s="26">
        <v>0</v>
      </c>
      <c r="P32" s="27">
        <v>0</v>
      </c>
      <c r="Q32" s="28">
        <v>0</v>
      </c>
    </row>
    <row r="33" spans="1:17" s="37" customFormat="1" ht="18" customHeight="1" x14ac:dyDescent="0.4">
      <c r="A33" s="30"/>
      <c r="B33" s="31" t="s">
        <v>44</v>
      </c>
      <c r="C33" s="32"/>
      <c r="D33" s="29">
        <f>SUM(E33:I33)</f>
        <v>3547</v>
      </c>
      <c r="E33" s="33">
        <f>SUM(E5:E32)</f>
        <v>344</v>
      </c>
      <c r="F33" s="33">
        <f>SUM(F5:F32)</f>
        <v>1642</v>
      </c>
      <c r="G33" s="33">
        <f t="shared" ref="G33:I33" si="3">SUM(G5:G32)</f>
        <v>648</v>
      </c>
      <c r="H33" s="33">
        <f t="shared" si="3"/>
        <v>821</v>
      </c>
      <c r="I33" s="34">
        <f t="shared" si="3"/>
        <v>92</v>
      </c>
      <c r="J33" s="29">
        <f>SUM(K33:O33)</f>
        <v>3390</v>
      </c>
      <c r="K33" s="33">
        <f t="shared" ref="K33:Q33" si="4">SUM(K5:K32)</f>
        <v>341</v>
      </c>
      <c r="L33" s="33">
        <f t="shared" si="4"/>
        <v>1538</v>
      </c>
      <c r="M33" s="33">
        <f t="shared" si="4"/>
        <v>697</v>
      </c>
      <c r="N33" s="33">
        <f t="shared" si="4"/>
        <v>814</v>
      </c>
      <c r="O33" s="35">
        <f t="shared" si="4"/>
        <v>0</v>
      </c>
      <c r="P33" s="36">
        <f t="shared" si="4"/>
        <v>0</v>
      </c>
      <c r="Q33" s="28">
        <f t="shared" si="4"/>
        <v>0</v>
      </c>
    </row>
    <row r="34" spans="1:17" ht="18" customHeight="1" x14ac:dyDescent="0.4">
      <c r="B34" s="39">
        <v>1</v>
      </c>
      <c r="C34" s="40" t="s">
        <v>45</v>
      </c>
      <c r="D34" s="23">
        <f>SUM(E34:I34)</f>
        <v>9</v>
      </c>
      <c r="E34" s="41">
        <f>VLOOKUP($C34,[1]Sheet1!$A$1:$G$37,3,FALSE)</f>
        <v>0</v>
      </c>
      <c r="F34" s="41">
        <f>VLOOKUP($C34,[1]Sheet1!$A$1:$G$37,4,FALSE)</f>
        <v>9</v>
      </c>
      <c r="G34" s="41">
        <f>VLOOKUP($C34,[1]Sheet1!$A$1:$G$37,5,FALSE)</f>
        <v>0</v>
      </c>
      <c r="H34" s="41">
        <f>VLOOKUP($C34,[1]Sheet1!$A$1:$G$37,6,FALSE)</f>
        <v>0</v>
      </c>
      <c r="I34" s="41">
        <f>VLOOKUP($C34,[1]Sheet1!$A$1:$G$37,7,FALSE)</f>
        <v>0</v>
      </c>
      <c r="J34" s="29">
        <f>SUM(K34:Q34)</f>
        <v>9</v>
      </c>
      <c r="K34" s="41">
        <f>VLOOKUP($C34,[1]Sheet2!$A$1:$E$39,2,FALSE)</f>
        <v>0</v>
      </c>
      <c r="L34" s="41">
        <f>VLOOKUP($C34,[1]Sheet2!$A$1:$E$39,3,FALSE)</f>
        <v>9</v>
      </c>
      <c r="M34" s="41">
        <f>VLOOKUP($C34,[1]Sheet2!$A$1:$E$39,4,FALSE)</f>
        <v>0</v>
      </c>
      <c r="N34" s="41">
        <f>VLOOKUP($C34,[1]Sheet2!$A$1:$E$39,5,FALSE)</f>
        <v>0</v>
      </c>
      <c r="O34" s="41">
        <v>0</v>
      </c>
      <c r="P34" s="42">
        <v>0</v>
      </c>
      <c r="Q34" s="43">
        <v>0</v>
      </c>
    </row>
    <row r="35" spans="1:17" ht="18" customHeight="1" x14ac:dyDescent="0.4">
      <c r="B35" s="39">
        <v>2</v>
      </c>
      <c r="C35" s="40" t="s">
        <v>46</v>
      </c>
      <c r="D35" s="23">
        <f t="shared" ref="D35:D70" si="5">SUM(E35:I35)</f>
        <v>19</v>
      </c>
      <c r="E35" s="41">
        <f>VLOOKUP($C35,[1]Sheet1!$A$1:$G$37,3,FALSE)</f>
        <v>0</v>
      </c>
      <c r="F35" s="41">
        <f>VLOOKUP($C35,[1]Sheet1!$A$1:$G$37,4,FALSE)</f>
        <v>0</v>
      </c>
      <c r="G35" s="41">
        <f>VLOOKUP($C35,[1]Sheet1!$A$1:$G$37,5,FALSE)</f>
        <v>0</v>
      </c>
      <c r="H35" s="41">
        <f>VLOOKUP($C35,[1]Sheet1!$A$1:$G$37,6,FALSE)</f>
        <v>0</v>
      </c>
      <c r="I35" s="41">
        <f>VLOOKUP($C35,[1]Sheet1!$A$1:$G$37,7,FALSE)</f>
        <v>19</v>
      </c>
      <c r="J35" s="29">
        <f t="shared" ref="J35:J70" si="6">SUM(K35:Q35)</f>
        <v>0</v>
      </c>
      <c r="K35" s="41">
        <f>VLOOKUP($C35,[1]Sheet2!$A$1:$E$39,2,FALSE)</f>
        <v>0</v>
      </c>
      <c r="L35" s="41">
        <f>VLOOKUP($C35,[1]Sheet2!$A$1:$E$39,3,FALSE)</f>
        <v>0</v>
      </c>
      <c r="M35" s="41">
        <f>VLOOKUP($C35,[1]Sheet2!$A$1:$E$39,4,FALSE)</f>
        <v>0</v>
      </c>
      <c r="N35" s="41">
        <f>VLOOKUP($C35,[1]Sheet2!$A$1:$E$39,5,FALSE)</f>
        <v>0</v>
      </c>
      <c r="O35" s="44">
        <v>0</v>
      </c>
      <c r="P35" s="42">
        <v>0</v>
      </c>
      <c r="Q35" s="43">
        <v>0</v>
      </c>
    </row>
    <row r="36" spans="1:17" ht="18" customHeight="1" x14ac:dyDescent="0.4">
      <c r="B36" s="39">
        <v>3</v>
      </c>
      <c r="C36" s="40" t="s">
        <v>47</v>
      </c>
      <c r="D36" s="23">
        <f t="shared" si="5"/>
        <v>19</v>
      </c>
      <c r="E36" s="41">
        <f>VLOOKUP($C36,[1]Sheet1!$A$1:$G$37,3,FALSE)</f>
        <v>0</v>
      </c>
      <c r="F36" s="41">
        <f>VLOOKUP($C36,[1]Sheet1!$A$1:$G$37,4,FALSE)</f>
        <v>0</v>
      </c>
      <c r="G36" s="41">
        <f>VLOOKUP($C36,[1]Sheet1!$A$1:$G$37,5,FALSE)</f>
        <v>0</v>
      </c>
      <c r="H36" s="41">
        <f>VLOOKUP($C36,[1]Sheet1!$A$1:$G$37,6,FALSE)</f>
        <v>0</v>
      </c>
      <c r="I36" s="41">
        <f>VLOOKUP($C36,[1]Sheet1!$A$1:$G$37,7,FALSE)</f>
        <v>19</v>
      </c>
      <c r="J36" s="29">
        <f t="shared" si="6"/>
        <v>0</v>
      </c>
      <c r="K36" s="41">
        <f>VLOOKUP($C36,[1]Sheet2!$A$1:$E$39,2,FALSE)</f>
        <v>0</v>
      </c>
      <c r="L36" s="41">
        <f>VLOOKUP($C36,[1]Sheet2!$A$1:$E$39,3,FALSE)</f>
        <v>0</v>
      </c>
      <c r="M36" s="41">
        <f>VLOOKUP($C36,[1]Sheet2!$A$1:$E$39,4,FALSE)</f>
        <v>0</v>
      </c>
      <c r="N36" s="41">
        <f>VLOOKUP($C36,[1]Sheet2!$A$1:$E$39,5,FALSE)</f>
        <v>0</v>
      </c>
      <c r="O36" s="44">
        <v>0</v>
      </c>
      <c r="P36" s="42">
        <v>0</v>
      </c>
      <c r="Q36" s="43">
        <v>0</v>
      </c>
    </row>
    <row r="37" spans="1:17" ht="18" customHeight="1" x14ac:dyDescent="0.4">
      <c r="B37" s="39">
        <v>4</v>
      </c>
      <c r="C37" s="40" t="s">
        <v>48</v>
      </c>
      <c r="D37" s="23">
        <f t="shared" si="5"/>
        <v>19</v>
      </c>
      <c r="E37" s="41">
        <f>VLOOKUP($C37,[1]Sheet1!$A$1:$G$37,3,FALSE)</f>
        <v>0</v>
      </c>
      <c r="F37" s="41">
        <f>VLOOKUP($C37,[1]Sheet1!$A$1:$G$37,4,FALSE)</f>
        <v>19</v>
      </c>
      <c r="G37" s="41">
        <f>VLOOKUP($C37,[1]Sheet1!$A$1:$G$37,5,FALSE)</f>
        <v>0</v>
      </c>
      <c r="H37" s="41">
        <f>VLOOKUP($C37,[1]Sheet1!$A$1:$G$37,6,FALSE)</f>
        <v>0</v>
      </c>
      <c r="I37" s="41">
        <f>VLOOKUP($C37,[1]Sheet1!$A$1:$G$37,7,FALSE)</f>
        <v>0</v>
      </c>
      <c r="J37" s="23">
        <f t="shared" si="6"/>
        <v>19</v>
      </c>
      <c r="K37" s="41">
        <f>VLOOKUP($C37,[1]Sheet2!$A$1:$E$39,2,FALSE)</f>
        <v>0</v>
      </c>
      <c r="L37" s="41">
        <f>VLOOKUP($C37,[1]Sheet2!$A$1:$E$39,3,FALSE)</f>
        <v>19</v>
      </c>
      <c r="M37" s="41">
        <f>VLOOKUP($C37,[1]Sheet2!$A$1:$E$39,4,FALSE)</f>
        <v>0</v>
      </c>
      <c r="N37" s="41">
        <f>VLOOKUP($C37,[1]Sheet2!$A$1:$E$39,5,FALSE)</f>
        <v>0</v>
      </c>
      <c r="O37" s="44">
        <v>0</v>
      </c>
      <c r="P37" s="42">
        <v>0</v>
      </c>
      <c r="Q37" s="43">
        <v>0</v>
      </c>
    </row>
    <row r="38" spans="1:17" ht="18" customHeight="1" x14ac:dyDescent="0.4">
      <c r="B38" s="39">
        <v>5</v>
      </c>
      <c r="C38" s="40" t="s">
        <v>49</v>
      </c>
      <c r="D38" s="23">
        <f t="shared" si="5"/>
        <v>19</v>
      </c>
      <c r="E38" s="41">
        <f>VLOOKUP($C38,[1]Sheet1!$A$1:$G$37,3,FALSE)</f>
        <v>0</v>
      </c>
      <c r="F38" s="41">
        <f>VLOOKUP($C38,[1]Sheet1!$A$1:$G$37,4,FALSE)</f>
        <v>0</v>
      </c>
      <c r="G38" s="41">
        <f>VLOOKUP($C38,[1]Sheet1!$A$1:$G$37,5,FALSE)</f>
        <v>0</v>
      </c>
      <c r="H38" s="41">
        <f>VLOOKUP($C38,[1]Sheet1!$A$1:$G$37,6,FALSE)</f>
        <v>19</v>
      </c>
      <c r="I38" s="41">
        <f>VLOOKUP($C38,[1]Sheet1!$A$1:$G$37,7,FALSE)</f>
        <v>0</v>
      </c>
      <c r="J38" s="23">
        <f t="shared" si="6"/>
        <v>19</v>
      </c>
      <c r="K38" s="41">
        <f>VLOOKUP($C38,[1]Sheet2!$A$1:$E$39,2,FALSE)</f>
        <v>0</v>
      </c>
      <c r="L38" s="41">
        <f>VLOOKUP($C38,[1]Sheet2!$A$1:$E$39,3,FALSE)</f>
        <v>0</v>
      </c>
      <c r="M38" s="41">
        <f>VLOOKUP($C38,[1]Sheet2!$A$1:$E$39,4,FALSE)</f>
        <v>0</v>
      </c>
      <c r="N38" s="41">
        <f>VLOOKUP($C38,[1]Sheet2!$A$1:$E$39,5,FALSE)</f>
        <v>19</v>
      </c>
      <c r="O38" s="44">
        <v>0</v>
      </c>
      <c r="P38" s="42">
        <v>0</v>
      </c>
      <c r="Q38" s="43">
        <v>0</v>
      </c>
    </row>
    <row r="39" spans="1:17" ht="18" customHeight="1" x14ac:dyDescent="0.4">
      <c r="B39" s="39">
        <v>6</v>
      </c>
      <c r="C39" s="40" t="s">
        <v>50</v>
      </c>
      <c r="D39" s="23">
        <f t="shared" si="5"/>
        <v>19</v>
      </c>
      <c r="E39" s="41">
        <f>VLOOKUP($C39,[1]Sheet1!$A$1:$G$37,3,FALSE)</f>
        <v>0</v>
      </c>
      <c r="F39" s="41">
        <f>VLOOKUP($C39,[1]Sheet1!$A$1:$G$37,4,FALSE)</f>
        <v>0</v>
      </c>
      <c r="G39" s="41">
        <f>VLOOKUP($C39,[1]Sheet1!$A$1:$G$37,5,FALSE)</f>
        <v>0</v>
      </c>
      <c r="H39" s="41">
        <f>VLOOKUP($C39,[1]Sheet1!$A$1:$G$37,6,FALSE)</f>
        <v>0</v>
      </c>
      <c r="I39" s="41">
        <f>VLOOKUP($C39,[1]Sheet1!$A$1:$G$37,7,FALSE)</f>
        <v>19</v>
      </c>
      <c r="J39" s="23">
        <f t="shared" si="6"/>
        <v>19</v>
      </c>
      <c r="K39" s="41">
        <f>VLOOKUP($C39,[1]Sheet2!$A$1:$E$39,2,FALSE)</f>
        <v>0</v>
      </c>
      <c r="L39" s="41">
        <f>VLOOKUP($C39,[1]Sheet2!$A$1:$E$39,3,FALSE)</f>
        <v>19</v>
      </c>
      <c r="M39" s="41">
        <f>VLOOKUP($C39,[1]Sheet2!$A$1:$E$39,4,FALSE)</f>
        <v>0</v>
      </c>
      <c r="N39" s="41">
        <f>VLOOKUP($C39,[1]Sheet2!$A$1:$E$39,5,FALSE)</f>
        <v>0</v>
      </c>
      <c r="O39" s="44">
        <v>0</v>
      </c>
      <c r="P39" s="42">
        <v>0</v>
      </c>
      <c r="Q39" s="43">
        <v>0</v>
      </c>
    </row>
    <row r="40" spans="1:17" ht="18" customHeight="1" x14ac:dyDescent="0.4">
      <c r="B40" s="39">
        <v>7</v>
      </c>
      <c r="C40" s="40" t="s">
        <v>51</v>
      </c>
      <c r="D40" s="23">
        <f t="shared" si="5"/>
        <v>19</v>
      </c>
      <c r="E40" s="41">
        <f>VLOOKUP($C40,[1]Sheet1!$A$1:$G$37,3,FALSE)</f>
        <v>0</v>
      </c>
      <c r="F40" s="41">
        <f>VLOOKUP($C40,[1]Sheet1!$A$1:$G$37,4,FALSE)</f>
        <v>0</v>
      </c>
      <c r="G40" s="41">
        <f>VLOOKUP($C40,[1]Sheet1!$A$1:$G$37,5,FALSE)</f>
        <v>0</v>
      </c>
      <c r="H40" s="41">
        <f>VLOOKUP($C40,[1]Sheet1!$A$1:$G$37,6,FALSE)</f>
        <v>19</v>
      </c>
      <c r="I40" s="41">
        <f>VLOOKUP($C40,[1]Sheet1!$A$1:$G$37,7,FALSE)</f>
        <v>0</v>
      </c>
      <c r="J40" s="23">
        <f t="shared" si="6"/>
        <v>19</v>
      </c>
      <c r="K40" s="41">
        <f>VLOOKUP($C40,[1]Sheet2!$A$1:$E$39,2,FALSE)</f>
        <v>0</v>
      </c>
      <c r="L40" s="41">
        <f>VLOOKUP($C40,[1]Sheet2!$A$1:$E$39,3,FALSE)</f>
        <v>0</v>
      </c>
      <c r="M40" s="41">
        <f>VLOOKUP($C40,[1]Sheet2!$A$1:$E$39,4,FALSE)</f>
        <v>0</v>
      </c>
      <c r="N40" s="41">
        <f>VLOOKUP($C40,[1]Sheet2!$A$1:$E$39,5,FALSE)</f>
        <v>19</v>
      </c>
      <c r="O40" s="44">
        <v>0</v>
      </c>
      <c r="P40" s="42">
        <v>0</v>
      </c>
      <c r="Q40" s="43">
        <v>0</v>
      </c>
    </row>
    <row r="41" spans="1:17" ht="18" customHeight="1" x14ac:dyDescent="0.4">
      <c r="B41" s="39">
        <v>8</v>
      </c>
      <c r="C41" s="40" t="s">
        <v>52</v>
      </c>
      <c r="D41" s="23">
        <f t="shared" si="5"/>
        <v>19</v>
      </c>
      <c r="E41" s="41">
        <f>VLOOKUP($C41,[1]Sheet1!$A$1:$G$37,3,FALSE)</f>
        <v>0</v>
      </c>
      <c r="F41" s="41">
        <f>VLOOKUP($C41,[1]Sheet1!$A$1:$G$37,4,FALSE)</f>
        <v>0</v>
      </c>
      <c r="G41" s="41">
        <f>VLOOKUP($C41,[1]Sheet1!$A$1:$G$37,5,FALSE)</f>
        <v>0</v>
      </c>
      <c r="H41" s="41">
        <f>VLOOKUP($C41,[1]Sheet1!$A$1:$G$37,6,FALSE)</f>
        <v>19</v>
      </c>
      <c r="I41" s="41">
        <f>VLOOKUP($C41,[1]Sheet1!$A$1:$G$37,7,FALSE)</f>
        <v>0</v>
      </c>
      <c r="J41" s="23">
        <f t="shared" si="6"/>
        <v>19</v>
      </c>
      <c r="K41" s="41">
        <f>VLOOKUP($C41,[1]Sheet2!$A$1:$E$39,2,FALSE)</f>
        <v>0</v>
      </c>
      <c r="L41" s="41">
        <f>VLOOKUP($C41,[1]Sheet2!$A$1:$E$39,3,FALSE)</f>
        <v>0</v>
      </c>
      <c r="M41" s="41">
        <f>VLOOKUP($C41,[1]Sheet2!$A$1:$E$39,4,FALSE)</f>
        <v>0</v>
      </c>
      <c r="N41" s="41">
        <f>VLOOKUP($C41,[1]Sheet2!$A$1:$E$39,5,FALSE)</f>
        <v>19</v>
      </c>
      <c r="O41" s="44">
        <v>0</v>
      </c>
      <c r="P41" s="42">
        <v>0</v>
      </c>
      <c r="Q41" s="43">
        <v>0</v>
      </c>
    </row>
    <row r="42" spans="1:17" ht="18" customHeight="1" x14ac:dyDescent="0.4">
      <c r="B42" s="39">
        <v>9</v>
      </c>
      <c r="C42" s="40" t="s">
        <v>53</v>
      </c>
      <c r="D42" s="23">
        <f t="shared" si="5"/>
        <v>19</v>
      </c>
      <c r="E42" s="41">
        <f>VLOOKUP($C42,[1]Sheet1!$A$1:$G$37,3,FALSE)</f>
        <v>0</v>
      </c>
      <c r="F42" s="41">
        <f>VLOOKUP($C42,[1]Sheet1!$A$1:$G$37,4,FALSE)</f>
        <v>0</v>
      </c>
      <c r="G42" s="41">
        <f>VLOOKUP($C42,[1]Sheet1!$A$1:$G$37,5,FALSE)</f>
        <v>19</v>
      </c>
      <c r="H42" s="41">
        <f>VLOOKUP($C42,[1]Sheet1!$A$1:$G$37,6,FALSE)</f>
        <v>0</v>
      </c>
      <c r="I42" s="41">
        <f>VLOOKUP($C42,[1]Sheet1!$A$1:$G$37,7,FALSE)</f>
        <v>0</v>
      </c>
      <c r="J42" s="23">
        <f t="shared" si="6"/>
        <v>19</v>
      </c>
      <c r="K42" s="41">
        <f>VLOOKUP($C42,[1]Sheet2!$A$1:$E$39,2,FALSE)</f>
        <v>0</v>
      </c>
      <c r="L42" s="41">
        <f>VLOOKUP($C42,[1]Sheet2!$A$1:$E$39,3,FALSE)</f>
        <v>0</v>
      </c>
      <c r="M42" s="41">
        <f>VLOOKUP($C42,[1]Sheet2!$A$1:$E$39,4,FALSE)</f>
        <v>19</v>
      </c>
      <c r="N42" s="41">
        <f>VLOOKUP($C42,[1]Sheet2!$A$1:$E$39,5,FALSE)</f>
        <v>0</v>
      </c>
      <c r="O42" s="44">
        <v>0</v>
      </c>
      <c r="P42" s="42">
        <v>0</v>
      </c>
      <c r="Q42" s="43">
        <v>0</v>
      </c>
    </row>
    <row r="43" spans="1:17" ht="18" customHeight="1" x14ac:dyDescent="0.4">
      <c r="B43" s="39">
        <v>10</v>
      </c>
      <c r="C43" s="40" t="s">
        <v>54</v>
      </c>
      <c r="D43" s="23">
        <f t="shared" si="5"/>
        <v>19</v>
      </c>
      <c r="E43" s="41">
        <f>VLOOKUP($C43,[1]Sheet1!$A$1:$G$37,3,FALSE)</f>
        <v>0</v>
      </c>
      <c r="F43" s="41">
        <f>VLOOKUP($C43,[1]Sheet1!$A$1:$G$37,4,FALSE)</f>
        <v>0</v>
      </c>
      <c r="G43" s="41">
        <f>VLOOKUP($C43,[1]Sheet1!$A$1:$G$37,5,FALSE)</f>
        <v>0</v>
      </c>
      <c r="H43" s="41">
        <f>VLOOKUP($C43,[1]Sheet1!$A$1:$G$37,6,FALSE)</f>
        <v>0</v>
      </c>
      <c r="I43" s="41">
        <f>VLOOKUP($C43,[1]Sheet1!$A$1:$G$37,7,FALSE)</f>
        <v>19</v>
      </c>
      <c r="J43" s="23">
        <f t="shared" si="6"/>
        <v>19</v>
      </c>
      <c r="K43" s="41">
        <f>VLOOKUP($C43,[1]Sheet2!$A$1:$E$39,2,FALSE)</f>
        <v>0</v>
      </c>
      <c r="L43" s="41">
        <f>VLOOKUP($C43,[1]Sheet2!$A$1:$E$39,3,FALSE)</f>
        <v>0</v>
      </c>
      <c r="M43" s="41">
        <f>VLOOKUP($C43,[1]Sheet2!$A$1:$E$39,4,FALSE)</f>
        <v>0</v>
      </c>
      <c r="N43" s="41">
        <f>VLOOKUP($C43,[1]Sheet2!$A$1:$E$39,5,FALSE)</f>
        <v>0</v>
      </c>
      <c r="O43" s="44">
        <v>19</v>
      </c>
      <c r="P43" s="42">
        <v>0</v>
      </c>
      <c r="Q43" s="43">
        <v>0</v>
      </c>
    </row>
    <row r="44" spans="1:17" ht="18" customHeight="1" x14ac:dyDescent="0.4">
      <c r="B44" s="39">
        <v>11</v>
      </c>
      <c r="C44" s="40" t="s">
        <v>55</v>
      </c>
      <c r="D44" s="23">
        <f t="shared" si="5"/>
        <v>15</v>
      </c>
      <c r="E44" s="41">
        <v>0</v>
      </c>
      <c r="F44" s="41">
        <v>0</v>
      </c>
      <c r="G44" s="41">
        <v>0</v>
      </c>
      <c r="H44" s="41">
        <v>0</v>
      </c>
      <c r="I44" s="41">
        <v>15</v>
      </c>
      <c r="J44" s="23">
        <f t="shared" si="6"/>
        <v>0</v>
      </c>
      <c r="K44" s="41">
        <f>VLOOKUP($C44,[1]Sheet2!$A$1:$E$39,2,FALSE)</f>
        <v>0</v>
      </c>
      <c r="L44" s="41">
        <f>VLOOKUP($C44,[1]Sheet2!$A$1:$E$39,3,FALSE)</f>
        <v>0</v>
      </c>
      <c r="M44" s="41">
        <f>VLOOKUP($C44,[1]Sheet2!$A$1:$E$39,4,FALSE)</f>
        <v>0</v>
      </c>
      <c r="N44" s="41">
        <f>VLOOKUP($C44,[1]Sheet2!$A$1:$E$39,5,FALSE)</f>
        <v>0</v>
      </c>
      <c r="O44" s="44">
        <v>0</v>
      </c>
      <c r="P44" s="42">
        <v>0</v>
      </c>
      <c r="Q44" s="43">
        <v>0</v>
      </c>
    </row>
    <row r="45" spans="1:17" ht="18" customHeight="1" x14ac:dyDescent="0.4">
      <c r="B45" s="39">
        <v>12</v>
      </c>
      <c r="C45" s="40" t="s">
        <v>56</v>
      </c>
      <c r="D45" s="23">
        <f t="shared" si="5"/>
        <v>19</v>
      </c>
      <c r="E45" s="41">
        <f>VLOOKUP($C45,[1]Sheet1!$A$1:$G$37,3,FALSE)</f>
        <v>0</v>
      </c>
      <c r="F45" s="41">
        <f>VLOOKUP($C45,[1]Sheet1!$A$1:$G$37,4,FALSE)</f>
        <v>0</v>
      </c>
      <c r="G45" s="41">
        <f>VLOOKUP($C45,[1]Sheet1!$A$1:$G$37,5,FALSE)</f>
        <v>0</v>
      </c>
      <c r="H45" s="41">
        <f>VLOOKUP($C45,[1]Sheet1!$A$1:$G$37,6,FALSE)</f>
        <v>19</v>
      </c>
      <c r="I45" s="41">
        <f>VLOOKUP($C45,[1]Sheet1!$A$1:$G$37,7,FALSE)</f>
        <v>0</v>
      </c>
      <c r="J45" s="23">
        <f t="shared" si="6"/>
        <v>19</v>
      </c>
      <c r="K45" s="41">
        <f>VLOOKUP($C45,[1]Sheet2!$A$1:$E$39,2,FALSE)</f>
        <v>0</v>
      </c>
      <c r="L45" s="41">
        <f>VLOOKUP($C45,[1]Sheet2!$A$1:$E$39,3,FALSE)</f>
        <v>0</v>
      </c>
      <c r="M45" s="41">
        <f>VLOOKUP($C45,[1]Sheet2!$A$1:$E$39,4,FALSE)</f>
        <v>0</v>
      </c>
      <c r="N45" s="41">
        <f>VLOOKUP($C45,[1]Sheet2!$A$1:$E$39,5,FALSE)</f>
        <v>19</v>
      </c>
      <c r="O45" s="44">
        <v>0</v>
      </c>
      <c r="P45" s="42">
        <v>0</v>
      </c>
      <c r="Q45" s="43">
        <v>0</v>
      </c>
    </row>
    <row r="46" spans="1:17" ht="18" customHeight="1" x14ac:dyDescent="0.4">
      <c r="B46" s="39">
        <v>13</v>
      </c>
      <c r="C46" s="40" t="s">
        <v>57</v>
      </c>
      <c r="D46" s="23">
        <f t="shared" si="5"/>
        <v>19</v>
      </c>
      <c r="E46" s="41">
        <f>VLOOKUP($C46,[1]Sheet1!$A$1:$G$37,3,FALSE)</f>
        <v>0</v>
      </c>
      <c r="F46" s="41">
        <f>VLOOKUP($C46,[1]Sheet1!$A$1:$G$37,4,FALSE)</f>
        <v>0</v>
      </c>
      <c r="G46" s="41">
        <f>VLOOKUP($C46,[1]Sheet1!$A$1:$G$37,5,FALSE)</f>
        <v>19</v>
      </c>
      <c r="H46" s="41">
        <f>VLOOKUP($C46,[1]Sheet1!$A$1:$G$37,6,FALSE)</f>
        <v>0</v>
      </c>
      <c r="I46" s="41">
        <f>VLOOKUP($C46,[1]Sheet1!$A$1:$G$37,7,FALSE)</f>
        <v>0</v>
      </c>
      <c r="J46" s="23">
        <f t="shared" si="6"/>
        <v>19</v>
      </c>
      <c r="K46" s="41">
        <f>VLOOKUP($C46,[1]Sheet2!$A$1:$E$39,2,FALSE)</f>
        <v>0</v>
      </c>
      <c r="L46" s="41">
        <f>VLOOKUP($C46,[1]Sheet2!$A$1:$E$39,3,FALSE)</f>
        <v>0</v>
      </c>
      <c r="M46" s="41">
        <f>VLOOKUP($C46,[1]Sheet2!$A$1:$E$39,4,FALSE)</f>
        <v>19</v>
      </c>
      <c r="N46" s="41">
        <f>VLOOKUP($C46,[1]Sheet2!$A$1:$E$39,5,FALSE)</f>
        <v>0</v>
      </c>
      <c r="O46" s="44">
        <v>0</v>
      </c>
      <c r="P46" s="42">
        <v>0</v>
      </c>
      <c r="Q46" s="43">
        <v>0</v>
      </c>
    </row>
    <row r="47" spans="1:17" ht="18" customHeight="1" x14ac:dyDescent="0.4">
      <c r="B47" s="39">
        <v>14</v>
      </c>
      <c r="C47" s="40" t="s">
        <v>58</v>
      </c>
      <c r="D47" s="23">
        <f t="shared" si="5"/>
        <v>11</v>
      </c>
      <c r="E47" s="41">
        <f>VLOOKUP($C47,[1]Sheet1!$A$1:$G$37,3,FALSE)</f>
        <v>0</v>
      </c>
      <c r="F47" s="41">
        <f>VLOOKUP($C47,[1]Sheet1!$A$1:$G$37,4,FALSE)</f>
        <v>0</v>
      </c>
      <c r="G47" s="41">
        <f>VLOOKUP($C47,[1]Sheet1!$A$1:$G$37,5,FALSE)</f>
        <v>0</v>
      </c>
      <c r="H47" s="41">
        <f>VLOOKUP($C47,[1]Sheet1!$A$1:$G$37,6,FALSE)</f>
        <v>0</v>
      </c>
      <c r="I47" s="41">
        <f>VLOOKUP($C47,[1]Sheet1!$A$1:$G$37,7,FALSE)</f>
        <v>11</v>
      </c>
      <c r="J47" s="23">
        <f t="shared" si="6"/>
        <v>11</v>
      </c>
      <c r="K47" s="41">
        <f>VLOOKUP($C47,[1]Sheet2!$A$1:$E$39,2,FALSE)</f>
        <v>0</v>
      </c>
      <c r="L47" s="41">
        <f>VLOOKUP($C47,[1]Sheet2!$A$1:$E$39,3,FALSE)</f>
        <v>0</v>
      </c>
      <c r="M47" s="41">
        <f>VLOOKUP($C47,[1]Sheet2!$A$1:$E$39,4,FALSE)</f>
        <v>0</v>
      </c>
      <c r="N47" s="41">
        <f>VLOOKUP($C47,[1]Sheet2!$A$1:$E$39,5,FALSE)</f>
        <v>0</v>
      </c>
      <c r="O47" s="44">
        <v>11</v>
      </c>
      <c r="P47" s="42">
        <v>0</v>
      </c>
      <c r="Q47" s="43">
        <v>0</v>
      </c>
    </row>
    <row r="48" spans="1:17" ht="18" customHeight="1" x14ac:dyDescent="0.4">
      <c r="B48" s="39">
        <v>15</v>
      </c>
      <c r="C48" s="40" t="s">
        <v>59</v>
      </c>
      <c r="D48" s="23">
        <f t="shared" si="5"/>
        <v>19</v>
      </c>
      <c r="E48" s="41">
        <f>VLOOKUP($C48,[1]Sheet1!$A$1:$G$37,3,FALSE)</f>
        <v>0</v>
      </c>
      <c r="F48" s="41">
        <f>VLOOKUP($C48,[1]Sheet1!$A$1:$G$37,4,FALSE)</f>
        <v>0</v>
      </c>
      <c r="G48" s="41">
        <f>VLOOKUP($C48,[1]Sheet1!$A$1:$G$37,5,FALSE)</f>
        <v>0</v>
      </c>
      <c r="H48" s="41">
        <f>VLOOKUP($C48,[1]Sheet1!$A$1:$G$37,6,FALSE)</f>
        <v>19</v>
      </c>
      <c r="I48" s="41">
        <f>VLOOKUP($C48,[1]Sheet1!$A$1:$G$37,7,FALSE)</f>
        <v>0</v>
      </c>
      <c r="J48" s="23">
        <f t="shared" si="6"/>
        <v>19</v>
      </c>
      <c r="K48" s="41">
        <f>VLOOKUP($C48,[1]Sheet2!$A$1:$E$39,2,FALSE)</f>
        <v>0</v>
      </c>
      <c r="L48" s="41">
        <f>VLOOKUP($C48,[1]Sheet2!$A$1:$E$39,3,FALSE)</f>
        <v>0</v>
      </c>
      <c r="M48" s="41">
        <f>VLOOKUP($C48,[1]Sheet2!$A$1:$E$39,4,FALSE)</f>
        <v>0</v>
      </c>
      <c r="N48" s="41">
        <f>VLOOKUP($C48,[1]Sheet2!$A$1:$E$39,5,FALSE)</f>
        <v>19</v>
      </c>
      <c r="O48" s="44">
        <v>0</v>
      </c>
      <c r="P48" s="42">
        <v>0</v>
      </c>
      <c r="Q48" s="43">
        <v>0</v>
      </c>
    </row>
    <row r="49" spans="2:17" ht="18" customHeight="1" x14ac:dyDescent="0.4">
      <c r="B49" s="39">
        <v>16</v>
      </c>
      <c r="C49" s="40" t="s">
        <v>60</v>
      </c>
      <c r="D49" s="23">
        <f t="shared" si="5"/>
        <v>14</v>
      </c>
      <c r="E49" s="41">
        <f>VLOOKUP($C49,[1]Sheet1!$A$1:$G$37,3,FALSE)</f>
        <v>0</v>
      </c>
      <c r="F49" s="41">
        <f>VLOOKUP($C49,[1]Sheet1!$A$1:$G$37,4,FALSE)</f>
        <v>0</v>
      </c>
      <c r="G49" s="41">
        <f>VLOOKUP($C49,[1]Sheet1!$A$1:$G$37,5,FALSE)</f>
        <v>0</v>
      </c>
      <c r="H49" s="41">
        <f>VLOOKUP($C49,[1]Sheet1!$A$1:$G$37,6,FALSE)</f>
        <v>14</v>
      </c>
      <c r="I49" s="41">
        <f>VLOOKUP($C49,[1]Sheet1!$A$1:$G$37,7,FALSE)</f>
        <v>0</v>
      </c>
      <c r="J49" s="23">
        <f t="shared" si="6"/>
        <v>1</v>
      </c>
      <c r="K49" s="41">
        <f>VLOOKUP($C49,[1]Sheet2!$A$1:$E$39,2,FALSE)</f>
        <v>0</v>
      </c>
      <c r="L49" s="41">
        <f>VLOOKUP($C49,[1]Sheet2!$A$1:$E$39,3,FALSE)</f>
        <v>0</v>
      </c>
      <c r="M49" s="41">
        <f>VLOOKUP($C49,[1]Sheet2!$A$1:$E$39,4,FALSE)</f>
        <v>0</v>
      </c>
      <c r="N49" s="41">
        <f>VLOOKUP($C49,[1]Sheet2!$A$1:$E$39,5,FALSE)</f>
        <v>1</v>
      </c>
      <c r="O49" s="44">
        <v>0</v>
      </c>
      <c r="P49" s="42">
        <v>0</v>
      </c>
      <c r="Q49" s="43">
        <v>0</v>
      </c>
    </row>
    <row r="50" spans="2:17" ht="18" customHeight="1" x14ac:dyDescent="0.4">
      <c r="B50" s="39">
        <v>17</v>
      </c>
      <c r="C50" s="45" t="s">
        <v>61</v>
      </c>
      <c r="D50" s="23">
        <f t="shared" si="5"/>
        <v>17</v>
      </c>
      <c r="E50" s="41">
        <f>VLOOKUP($C50,[1]Sheet1!$A$1:$G$37,3,FALSE)</f>
        <v>0</v>
      </c>
      <c r="F50" s="41">
        <f>VLOOKUP($C50,[1]Sheet1!$A$1:$G$37,4,FALSE)</f>
        <v>0</v>
      </c>
      <c r="G50" s="41">
        <f>VLOOKUP($C50,[1]Sheet1!$A$1:$G$37,5,FALSE)</f>
        <v>17</v>
      </c>
      <c r="H50" s="41">
        <f>VLOOKUP($C50,[1]Sheet1!$A$1:$G$37,6,FALSE)</f>
        <v>0</v>
      </c>
      <c r="I50" s="41">
        <f>VLOOKUP($C50,[1]Sheet1!$A$1:$G$37,7,FALSE)</f>
        <v>0</v>
      </c>
      <c r="J50" s="23">
        <f t="shared" si="6"/>
        <v>17</v>
      </c>
      <c r="K50" s="41">
        <f>VLOOKUP($C50,[1]Sheet2!$A$1:$E$39,2,FALSE)</f>
        <v>0</v>
      </c>
      <c r="L50" s="41">
        <f>VLOOKUP($C50,[1]Sheet2!$A$1:$E$39,3,FALSE)</f>
        <v>0</v>
      </c>
      <c r="M50" s="41">
        <f>VLOOKUP($C50,[1]Sheet2!$A$1:$E$39,4,FALSE)</f>
        <v>17</v>
      </c>
      <c r="N50" s="41">
        <f>VLOOKUP($C50,[1]Sheet2!$A$1:$E$39,5,FALSE)</f>
        <v>0</v>
      </c>
      <c r="O50" s="44">
        <v>0</v>
      </c>
      <c r="P50" s="42">
        <v>0</v>
      </c>
      <c r="Q50" s="43">
        <v>0</v>
      </c>
    </row>
    <row r="51" spans="2:17" ht="18" customHeight="1" x14ac:dyDescent="0.4">
      <c r="B51" s="39">
        <v>18</v>
      </c>
      <c r="C51" s="46" t="s">
        <v>62</v>
      </c>
      <c r="D51" s="23">
        <f t="shared" si="5"/>
        <v>19</v>
      </c>
      <c r="E51" s="41">
        <f>VLOOKUP($C51,[1]Sheet1!$A$1:$G$37,3,FALSE)</f>
        <v>0</v>
      </c>
      <c r="F51" s="41">
        <f>VLOOKUP($C51,[1]Sheet1!$A$1:$G$37,4,FALSE)</f>
        <v>0</v>
      </c>
      <c r="G51" s="41">
        <f>VLOOKUP($C51,[1]Sheet1!$A$1:$G$37,5,FALSE)</f>
        <v>0</v>
      </c>
      <c r="H51" s="41">
        <f>VLOOKUP($C51,[1]Sheet1!$A$1:$G$37,6,FALSE)</f>
        <v>19</v>
      </c>
      <c r="I51" s="41">
        <f>VLOOKUP($C51,[1]Sheet1!$A$1:$G$37,7,FALSE)</f>
        <v>0</v>
      </c>
      <c r="J51" s="23">
        <f t="shared" si="6"/>
        <v>19</v>
      </c>
      <c r="K51" s="41">
        <f>VLOOKUP($C51,[1]Sheet2!$A$1:$E$39,2,FALSE)</f>
        <v>0</v>
      </c>
      <c r="L51" s="41">
        <f>VLOOKUP($C51,[1]Sheet2!$A$1:$E$39,3,FALSE)</f>
        <v>0</v>
      </c>
      <c r="M51" s="41">
        <f>VLOOKUP($C51,[1]Sheet2!$A$1:$E$39,4,FALSE)</f>
        <v>0</v>
      </c>
      <c r="N51" s="41">
        <f>VLOOKUP($C51,[1]Sheet2!$A$1:$E$39,5,FALSE)</f>
        <v>19</v>
      </c>
      <c r="O51" s="44">
        <v>0</v>
      </c>
      <c r="P51" s="42">
        <v>0</v>
      </c>
      <c r="Q51" s="43">
        <v>0</v>
      </c>
    </row>
    <row r="52" spans="2:17" ht="18" customHeight="1" x14ac:dyDescent="0.4">
      <c r="B52" s="39">
        <v>19</v>
      </c>
      <c r="C52" s="45" t="s">
        <v>63</v>
      </c>
      <c r="D52" s="23">
        <f t="shared" si="5"/>
        <v>19</v>
      </c>
      <c r="E52" s="41">
        <f>VLOOKUP($C52,[1]Sheet1!$A$1:$G$37,3,FALSE)</f>
        <v>0</v>
      </c>
      <c r="F52" s="41">
        <f>VLOOKUP($C52,[1]Sheet1!$A$1:$G$37,4,FALSE)</f>
        <v>0</v>
      </c>
      <c r="G52" s="41">
        <f>VLOOKUP($C52,[1]Sheet1!$A$1:$G$37,5,FALSE)</f>
        <v>19</v>
      </c>
      <c r="H52" s="41">
        <f>VLOOKUP($C52,[1]Sheet1!$A$1:$G$37,6,FALSE)</f>
        <v>0</v>
      </c>
      <c r="I52" s="41">
        <f>VLOOKUP($C52,[1]Sheet1!$A$1:$G$37,7,FALSE)</f>
        <v>0</v>
      </c>
      <c r="J52" s="23">
        <f t="shared" si="6"/>
        <v>19</v>
      </c>
      <c r="K52" s="41">
        <f>VLOOKUP($C52,[1]Sheet2!$A$1:$E$39,2,FALSE)</f>
        <v>0</v>
      </c>
      <c r="L52" s="41">
        <f>VLOOKUP($C52,[1]Sheet2!$A$1:$E$39,3,FALSE)</f>
        <v>0</v>
      </c>
      <c r="M52" s="41">
        <f>VLOOKUP($C52,[1]Sheet2!$A$1:$E$39,4,FALSE)</f>
        <v>19</v>
      </c>
      <c r="N52" s="41">
        <f>VLOOKUP($C52,[1]Sheet2!$A$1:$E$39,5,FALSE)</f>
        <v>0</v>
      </c>
      <c r="O52" s="44">
        <v>0</v>
      </c>
      <c r="P52" s="42">
        <v>0</v>
      </c>
      <c r="Q52" s="43">
        <v>0</v>
      </c>
    </row>
    <row r="53" spans="2:17" ht="18" customHeight="1" x14ac:dyDescent="0.4">
      <c r="B53" s="39">
        <v>20</v>
      </c>
      <c r="C53" s="45" t="s">
        <v>64</v>
      </c>
      <c r="D53" s="23">
        <f t="shared" si="5"/>
        <v>7</v>
      </c>
      <c r="E53" s="41">
        <v>0</v>
      </c>
      <c r="F53" s="41">
        <v>0</v>
      </c>
      <c r="G53" s="41">
        <v>0</v>
      </c>
      <c r="H53" s="41">
        <v>0</v>
      </c>
      <c r="I53" s="41">
        <v>7</v>
      </c>
      <c r="J53" s="23">
        <f t="shared" si="6"/>
        <v>0</v>
      </c>
      <c r="K53" s="41">
        <f>VLOOKUP($C53,[1]Sheet2!$A$1:$E$39,2,FALSE)</f>
        <v>0</v>
      </c>
      <c r="L53" s="41">
        <f>VLOOKUP($C53,[1]Sheet2!$A$1:$E$39,3,FALSE)</f>
        <v>0</v>
      </c>
      <c r="M53" s="41">
        <f>VLOOKUP($C53,[1]Sheet2!$A$1:$E$39,4,FALSE)</f>
        <v>0</v>
      </c>
      <c r="N53" s="41">
        <f>VLOOKUP($C53,[1]Sheet2!$A$1:$E$39,5,FALSE)</f>
        <v>0</v>
      </c>
      <c r="O53" s="44">
        <v>0</v>
      </c>
      <c r="P53" s="42">
        <v>0</v>
      </c>
      <c r="Q53" s="43">
        <v>0</v>
      </c>
    </row>
    <row r="54" spans="2:17" ht="18" customHeight="1" x14ac:dyDescent="0.4">
      <c r="B54" s="39">
        <v>21</v>
      </c>
      <c r="C54" s="45" t="s">
        <v>65</v>
      </c>
      <c r="D54" s="23">
        <f t="shared" si="5"/>
        <v>19</v>
      </c>
      <c r="E54" s="41">
        <f>VLOOKUP($C54,[1]Sheet1!$A$1:$G$37,3,FALSE)</f>
        <v>0</v>
      </c>
      <c r="F54" s="41">
        <f>VLOOKUP($C54,[1]Sheet1!$A$1:$G$37,4,FALSE)</f>
        <v>0</v>
      </c>
      <c r="G54" s="41">
        <f>VLOOKUP($C54,[1]Sheet1!$A$1:$G$37,5,FALSE)</f>
        <v>0</v>
      </c>
      <c r="H54" s="41">
        <f>VLOOKUP($C54,[1]Sheet1!$A$1:$G$37,6,FALSE)</f>
        <v>0</v>
      </c>
      <c r="I54" s="41">
        <f>VLOOKUP($C54,[1]Sheet1!$A$1:$G$37,7,FALSE)</f>
        <v>19</v>
      </c>
      <c r="J54" s="23">
        <f t="shared" si="6"/>
        <v>19</v>
      </c>
      <c r="K54" s="41">
        <f>VLOOKUP($C54,[1]Sheet2!$A$1:$E$39,2,FALSE)</f>
        <v>0</v>
      </c>
      <c r="L54" s="41">
        <f>VLOOKUP($C54,[1]Sheet2!$A$1:$E$39,3,FALSE)</f>
        <v>0</v>
      </c>
      <c r="M54" s="41">
        <f>VLOOKUP($C54,[1]Sheet2!$A$1:$E$39,4,FALSE)</f>
        <v>0</v>
      </c>
      <c r="N54" s="41">
        <f>VLOOKUP($C54,[1]Sheet2!$A$1:$E$39,5,FALSE)</f>
        <v>0</v>
      </c>
      <c r="O54" s="44">
        <v>19</v>
      </c>
      <c r="P54" s="42">
        <v>0</v>
      </c>
      <c r="Q54" s="43">
        <v>0</v>
      </c>
    </row>
    <row r="55" spans="2:17" ht="18" customHeight="1" x14ac:dyDescent="0.4">
      <c r="B55" s="39">
        <v>22</v>
      </c>
      <c r="C55" s="45" t="s">
        <v>66</v>
      </c>
      <c r="D55" s="23">
        <f t="shared" si="5"/>
        <v>14</v>
      </c>
      <c r="E55" s="41">
        <f>VLOOKUP($C55,[1]Sheet1!$A$1:$G$37,3,FALSE)</f>
        <v>0</v>
      </c>
      <c r="F55" s="41">
        <f>VLOOKUP($C55,[1]Sheet1!$A$1:$G$37,4,FALSE)</f>
        <v>14</v>
      </c>
      <c r="G55" s="41">
        <f>VLOOKUP($C55,[1]Sheet1!$A$1:$G$37,5,FALSE)</f>
        <v>0</v>
      </c>
      <c r="H55" s="41">
        <f>VLOOKUP($C55,[1]Sheet1!$A$1:$G$37,6,FALSE)</f>
        <v>0</v>
      </c>
      <c r="I55" s="41">
        <f>VLOOKUP($C55,[1]Sheet1!$A$1:$G$37,7,FALSE)</f>
        <v>0</v>
      </c>
      <c r="J55" s="23">
        <f t="shared" si="6"/>
        <v>14</v>
      </c>
      <c r="K55" s="41">
        <f>VLOOKUP($C55,[1]Sheet2!$A$1:$E$39,2,FALSE)</f>
        <v>0</v>
      </c>
      <c r="L55" s="41">
        <f>VLOOKUP($C55,[1]Sheet2!$A$1:$E$39,3,FALSE)</f>
        <v>14</v>
      </c>
      <c r="M55" s="41">
        <f>VLOOKUP($C55,[1]Sheet2!$A$1:$E$39,4,FALSE)</f>
        <v>0</v>
      </c>
      <c r="N55" s="41">
        <f>VLOOKUP($C55,[1]Sheet2!$A$1:$E$39,5,FALSE)</f>
        <v>0</v>
      </c>
      <c r="O55" s="44">
        <v>0</v>
      </c>
      <c r="P55" s="42">
        <v>0</v>
      </c>
      <c r="Q55" s="43">
        <v>0</v>
      </c>
    </row>
    <row r="56" spans="2:17" ht="18" customHeight="1" x14ac:dyDescent="0.4">
      <c r="B56" s="39">
        <v>23</v>
      </c>
      <c r="C56" s="45" t="s">
        <v>67</v>
      </c>
      <c r="D56" s="23">
        <f>SUM(E56:I56)</f>
        <v>19</v>
      </c>
      <c r="E56" s="41">
        <f>VLOOKUP($C56,[1]Sheet1!$A$1:$G$37,3,FALSE)</f>
        <v>0</v>
      </c>
      <c r="F56" s="41">
        <f>VLOOKUP($C56,[1]Sheet1!$A$1:$G$37,4,FALSE)</f>
        <v>0</v>
      </c>
      <c r="G56" s="41">
        <f>VLOOKUP($C56,[1]Sheet1!$A$1:$G$37,5,FALSE)</f>
        <v>0</v>
      </c>
      <c r="H56" s="41">
        <f>VLOOKUP($C56,[1]Sheet1!$A$1:$G$37,6,FALSE)</f>
        <v>19</v>
      </c>
      <c r="I56" s="41">
        <f>VLOOKUP($C56,[1]Sheet1!$A$1:$G$37,7,FALSE)</f>
        <v>0</v>
      </c>
      <c r="J56" s="23">
        <v>0</v>
      </c>
      <c r="K56" s="41">
        <f>VLOOKUP($C56,[1]Sheet2!$A$1:$E$39,2,FALSE)</f>
        <v>0</v>
      </c>
      <c r="L56" s="41">
        <f>VLOOKUP($C56,[1]Sheet2!$A$1:$E$39,3,FALSE)</f>
        <v>0</v>
      </c>
      <c r="M56" s="41">
        <f>VLOOKUP($C56,[1]Sheet2!$A$1:$E$39,4,FALSE)</f>
        <v>0</v>
      </c>
      <c r="N56" s="41">
        <f>VLOOKUP($C56,[1]Sheet2!$A$1:$E$39,5,FALSE)</f>
        <v>19</v>
      </c>
      <c r="O56" s="44">
        <v>0</v>
      </c>
      <c r="P56" s="42">
        <v>0</v>
      </c>
      <c r="Q56" s="43">
        <v>0</v>
      </c>
    </row>
    <row r="57" spans="2:17" ht="18" customHeight="1" x14ac:dyDescent="0.4">
      <c r="B57" s="39">
        <v>24</v>
      </c>
      <c r="C57" s="45" t="s">
        <v>68</v>
      </c>
      <c r="D57" s="23">
        <f t="shared" si="5"/>
        <v>19</v>
      </c>
      <c r="E57" s="41">
        <f>VLOOKUP($C57,[1]Sheet1!$A$1:$G$37,3,FALSE)</f>
        <v>0</v>
      </c>
      <c r="F57" s="41">
        <f>VLOOKUP($C57,[1]Sheet1!$A$1:$G$37,4,FALSE)</f>
        <v>19</v>
      </c>
      <c r="G57" s="41">
        <f>VLOOKUP($C57,[1]Sheet1!$A$1:$G$37,5,FALSE)</f>
        <v>0</v>
      </c>
      <c r="H57" s="41">
        <f>VLOOKUP($C57,[1]Sheet1!$A$1:$G$37,6,FALSE)</f>
        <v>0</v>
      </c>
      <c r="I57" s="41">
        <f>VLOOKUP($C57,[1]Sheet1!$A$1:$G$37,7,FALSE)</f>
        <v>0</v>
      </c>
      <c r="J57" s="23">
        <f t="shared" si="6"/>
        <v>3</v>
      </c>
      <c r="K57" s="41">
        <f>VLOOKUP($C57,[1]Sheet2!$A$1:$E$39,2,FALSE)</f>
        <v>0</v>
      </c>
      <c r="L57" s="41">
        <f>VLOOKUP($C57,[1]Sheet2!$A$1:$E$39,3,FALSE)</f>
        <v>3</v>
      </c>
      <c r="M57" s="41">
        <f>VLOOKUP($C57,[1]Sheet2!$A$1:$E$39,4,FALSE)</f>
        <v>0</v>
      </c>
      <c r="N57" s="41">
        <f>VLOOKUP($C57,[1]Sheet2!$A$1:$E$39,5,FALSE)</f>
        <v>0</v>
      </c>
      <c r="O57" s="44">
        <v>0</v>
      </c>
      <c r="P57" s="42">
        <v>0</v>
      </c>
      <c r="Q57" s="43">
        <v>0</v>
      </c>
    </row>
    <row r="58" spans="2:17" ht="18" customHeight="1" x14ac:dyDescent="0.4">
      <c r="B58" s="39">
        <v>25</v>
      </c>
      <c r="C58" s="45" t="s">
        <v>69</v>
      </c>
      <c r="D58" s="23">
        <f t="shared" si="5"/>
        <v>19</v>
      </c>
      <c r="E58" s="41">
        <f>VLOOKUP($C58,[1]Sheet1!$A$1:$G$37,3,FALSE)</f>
        <v>0</v>
      </c>
      <c r="F58" s="41">
        <f>VLOOKUP($C58,[1]Sheet1!$A$1:$G$37,4,FALSE)</f>
        <v>0</v>
      </c>
      <c r="G58" s="41">
        <f>VLOOKUP($C58,[1]Sheet1!$A$1:$G$37,5,FALSE)</f>
        <v>0</v>
      </c>
      <c r="H58" s="41">
        <f>VLOOKUP($C58,[1]Sheet1!$A$1:$G$37,6,FALSE)</f>
        <v>19</v>
      </c>
      <c r="I58" s="41">
        <f>VLOOKUP($C58,[1]Sheet1!$A$1:$G$37,7,FALSE)</f>
        <v>0</v>
      </c>
      <c r="J58" s="23">
        <f t="shared" si="6"/>
        <v>19</v>
      </c>
      <c r="K58" s="41">
        <f>VLOOKUP($C58,[1]Sheet2!$A$1:$E$39,2,FALSE)</f>
        <v>0</v>
      </c>
      <c r="L58" s="41">
        <f>VLOOKUP($C58,[1]Sheet2!$A$1:$E$39,3,FALSE)</f>
        <v>0</v>
      </c>
      <c r="M58" s="41">
        <f>VLOOKUP($C58,[1]Sheet2!$A$1:$E$39,4,FALSE)</f>
        <v>0</v>
      </c>
      <c r="N58" s="41">
        <f>VLOOKUP($C58,[1]Sheet2!$A$1:$E$39,5,FALSE)</f>
        <v>19</v>
      </c>
      <c r="O58" s="44">
        <v>0</v>
      </c>
      <c r="P58" s="42">
        <v>0</v>
      </c>
      <c r="Q58" s="43">
        <v>0</v>
      </c>
    </row>
    <row r="59" spans="2:17" ht="18" customHeight="1" x14ac:dyDescent="0.4">
      <c r="B59" s="39">
        <v>26</v>
      </c>
      <c r="C59" s="45" t="s">
        <v>70</v>
      </c>
      <c r="D59" s="23">
        <f t="shared" si="5"/>
        <v>13</v>
      </c>
      <c r="E59" s="41">
        <f>VLOOKUP($C59,[1]Sheet1!$A$1:$G$37,3,FALSE)</f>
        <v>0</v>
      </c>
      <c r="F59" s="41">
        <f>VLOOKUP($C59,[1]Sheet1!$A$1:$G$37,4,FALSE)</f>
        <v>13</v>
      </c>
      <c r="G59" s="41">
        <f>VLOOKUP($C59,[1]Sheet1!$A$1:$G$37,5,FALSE)</f>
        <v>0</v>
      </c>
      <c r="H59" s="41">
        <f>VLOOKUP($C59,[1]Sheet1!$A$1:$G$37,6,FALSE)</f>
        <v>0</v>
      </c>
      <c r="I59" s="41">
        <f>VLOOKUP($C59,[1]Sheet1!$A$1:$G$37,7,FALSE)</f>
        <v>0</v>
      </c>
      <c r="J59" s="23">
        <f t="shared" si="6"/>
        <v>13</v>
      </c>
      <c r="K59" s="41">
        <f>VLOOKUP($C59,[1]Sheet2!$A$1:$E$39,2,FALSE)</f>
        <v>0</v>
      </c>
      <c r="L59" s="41">
        <f>VLOOKUP($C59,[1]Sheet2!$A$1:$E$39,3,FALSE)</f>
        <v>13</v>
      </c>
      <c r="M59" s="41">
        <f>VLOOKUP($C59,[1]Sheet2!$A$1:$E$39,4,FALSE)</f>
        <v>0</v>
      </c>
      <c r="N59" s="41">
        <f>VLOOKUP($C59,[1]Sheet2!$A$1:$E$39,5,FALSE)</f>
        <v>0</v>
      </c>
      <c r="O59" s="44">
        <v>0</v>
      </c>
      <c r="P59" s="42">
        <v>0</v>
      </c>
      <c r="Q59" s="43">
        <v>0</v>
      </c>
    </row>
    <row r="60" spans="2:17" ht="18" customHeight="1" x14ac:dyDescent="0.4">
      <c r="B60" s="39">
        <v>27</v>
      </c>
      <c r="C60" s="45" t="s">
        <v>71</v>
      </c>
      <c r="D60" s="23">
        <f t="shared" si="5"/>
        <v>5</v>
      </c>
      <c r="E60" s="41">
        <f>VLOOKUP($C60,[1]Sheet1!$A$1:$G$37,3,FALSE)</f>
        <v>0</v>
      </c>
      <c r="F60" s="41">
        <f>VLOOKUP($C60,[1]Sheet1!$A$1:$G$37,4,FALSE)</f>
        <v>0</v>
      </c>
      <c r="G60" s="41">
        <f>VLOOKUP($C60,[1]Sheet1!$A$1:$G$37,5,FALSE)</f>
        <v>0</v>
      </c>
      <c r="H60" s="41">
        <f>VLOOKUP($C60,[1]Sheet1!$A$1:$G$37,6,FALSE)</f>
        <v>5</v>
      </c>
      <c r="I60" s="41">
        <f>VLOOKUP($C60,[1]Sheet1!$A$1:$G$37,7,FALSE)</f>
        <v>0</v>
      </c>
      <c r="J60" s="23">
        <f t="shared" si="6"/>
        <v>5</v>
      </c>
      <c r="K60" s="41">
        <f>VLOOKUP($C60,[1]Sheet2!$A$1:$E$39,2,FALSE)</f>
        <v>0</v>
      </c>
      <c r="L60" s="41">
        <f>VLOOKUP($C60,[1]Sheet2!$A$1:$E$39,3,FALSE)</f>
        <v>0</v>
      </c>
      <c r="M60" s="41">
        <f>VLOOKUP($C60,[1]Sheet2!$A$1:$E$39,4,FALSE)</f>
        <v>0</v>
      </c>
      <c r="N60" s="41">
        <f>VLOOKUP($C60,[1]Sheet2!$A$1:$E$39,5,FALSE)</f>
        <v>5</v>
      </c>
      <c r="O60" s="44">
        <v>0</v>
      </c>
      <c r="P60" s="42">
        <v>0</v>
      </c>
      <c r="Q60" s="43">
        <v>0</v>
      </c>
    </row>
    <row r="61" spans="2:17" ht="18" customHeight="1" x14ac:dyDescent="0.4">
      <c r="B61" s="39">
        <v>28</v>
      </c>
      <c r="C61" s="45" t="s">
        <v>72</v>
      </c>
      <c r="D61" s="23">
        <f t="shared" si="5"/>
        <v>19</v>
      </c>
      <c r="E61" s="41">
        <f>VLOOKUP($C61,[1]Sheet1!$A$1:$G$37,3,FALSE)</f>
        <v>0</v>
      </c>
      <c r="F61" s="41">
        <f>VLOOKUP($C61,[1]Sheet1!$A$1:$G$37,4,FALSE)</f>
        <v>19</v>
      </c>
      <c r="G61" s="41">
        <f>VLOOKUP($C61,[1]Sheet1!$A$1:$G$37,5,FALSE)</f>
        <v>0</v>
      </c>
      <c r="H61" s="41">
        <f>VLOOKUP($C61,[1]Sheet1!$A$1:$G$37,6,FALSE)</f>
        <v>0</v>
      </c>
      <c r="I61" s="41">
        <f>VLOOKUP($C61,[1]Sheet1!$A$1:$G$37,7,FALSE)</f>
        <v>0</v>
      </c>
      <c r="J61" s="23">
        <f t="shared" si="6"/>
        <v>17</v>
      </c>
      <c r="K61" s="41">
        <f>VLOOKUP($C61,[1]Sheet2!$A$1:$E$39,2,FALSE)</f>
        <v>0</v>
      </c>
      <c r="L61" s="41">
        <f>VLOOKUP($C61,[1]Sheet2!$A$1:$E$39,3,FALSE)</f>
        <v>17</v>
      </c>
      <c r="M61" s="41">
        <f>VLOOKUP($C61,[1]Sheet2!$A$1:$E$39,4,FALSE)</f>
        <v>0</v>
      </c>
      <c r="N61" s="41">
        <f>VLOOKUP($C61,[1]Sheet2!$A$1:$E$39,5,FALSE)</f>
        <v>0</v>
      </c>
      <c r="O61" s="44">
        <v>0</v>
      </c>
      <c r="P61" s="42">
        <v>0</v>
      </c>
      <c r="Q61" s="43">
        <v>0</v>
      </c>
    </row>
    <row r="62" spans="2:17" ht="18" customHeight="1" x14ac:dyDescent="0.4">
      <c r="B62" s="39">
        <v>29</v>
      </c>
      <c r="C62" s="45" t="s">
        <v>73</v>
      </c>
      <c r="D62" s="23">
        <f t="shared" si="5"/>
        <v>6</v>
      </c>
      <c r="E62" s="41">
        <f>VLOOKUP($C62,[1]Sheet1!$A$1:$G$37,3,FALSE)</f>
        <v>0</v>
      </c>
      <c r="F62" s="41">
        <f>VLOOKUP($C62,[1]Sheet1!$A$1:$G$37,4,FALSE)</f>
        <v>6</v>
      </c>
      <c r="G62" s="41">
        <f>VLOOKUP($C62,[1]Sheet1!$A$1:$G$37,5,FALSE)</f>
        <v>0</v>
      </c>
      <c r="H62" s="41">
        <f>VLOOKUP($C62,[1]Sheet1!$A$1:$G$37,6,FALSE)</f>
        <v>0</v>
      </c>
      <c r="I62" s="41">
        <f>VLOOKUP($C62,[1]Sheet1!$A$1:$G$37,7,FALSE)</f>
        <v>0</v>
      </c>
      <c r="J62" s="23">
        <f t="shared" si="6"/>
        <v>6</v>
      </c>
      <c r="K62" s="41">
        <f>VLOOKUP($C62,[1]Sheet2!$A$1:$E$39,2,FALSE)</f>
        <v>0</v>
      </c>
      <c r="L62" s="41">
        <f>VLOOKUP($C62,[1]Sheet2!$A$1:$E$39,3,FALSE)</f>
        <v>6</v>
      </c>
      <c r="M62" s="41">
        <f>VLOOKUP($C62,[1]Sheet2!$A$1:$E$39,4,FALSE)</f>
        <v>0</v>
      </c>
      <c r="N62" s="41">
        <f>VLOOKUP($C62,[1]Sheet2!$A$1:$E$39,5,FALSE)</f>
        <v>0</v>
      </c>
      <c r="O62" s="44">
        <v>0</v>
      </c>
      <c r="P62" s="42">
        <v>0</v>
      </c>
      <c r="Q62" s="43">
        <v>0</v>
      </c>
    </row>
    <row r="63" spans="2:17" ht="18" customHeight="1" x14ac:dyDescent="0.4">
      <c r="B63" s="39">
        <v>30</v>
      </c>
      <c r="C63" s="45" t="s">
        <v>74</v>
      </c>
      <c r="D63" s="23">
        <f t="shared" si="5"/>
        <v>19</v>
      </c>
      <c r="E63" s="41">
        <f>VLOOKUP($C63,[1]Sheet1!$A$1:$G$37,3,FALSE)</f>
        <v>0</v>
      </c>
      <c r="F63" s="41">
        <f>VLOOKUP($C63,[1]Sheet1!$A$1:$G$37,4,FALSE)</f>
        <v>0</v>
      </c>
      <c r="G63" s="41">
        <f>VLOOKUP($C63,[1]Sheet1!$A$1:$G$37,5,FALSE)</f>
        <v>0</v>
      </c>
      <c r="H63" s="41">
        <f>VLOOKUP($C63,[1]Sheet1!$A$1:$G$37,6,FALSE)</f>
        <v>19</v>
      </c>
      <c r="I63" s="41">
        <f>VLOOKUP($C63,[1]Sheet1!$A$1:$G$37,7,FALSE)</f>
        <v>0</v>
      </c>
      <c r="J63" s="23">
        <f t="shared" si="6"/>
        <v>19</v>
      </c>
      <c r="K63" s="41">
        <f>VLOOKUP($C63,[1]Sheet2!$A$1:$E$39,2,FALSE)</f>
        <v>0</v>
      </c>
      <c r="L63" s="41">
        <f>VLOOKUP($C63,[1]Sheet2!$A$1:$E$39,3,FALSE)</f>
        <v>19</v>
      </c>
      <c r="M63" s="41">
        <f>VLOOKUP($C63,[1]Sheet2!$A$1:$E$39,4,FALSE)</f>
        <v>0</v>
      </c>
      <c r="N63" s="41">
        <f>VLOOKUP($C63,[1]Sheet2!$A$1:$E$39,5,FALSE)</f>
        <v>0</v>
      </c>
      <c r="O63" s="44">
        <v>0</v>
      </c>
      <c r="P63" s="42">
        <v>0</v>
      </c>
      <c r="Q63" s="43">
        <v>0</v>
      </c>
    </row>
    <row r="64" spans="2:17" ht="18" customHeight="1" x14ac:dyDescent="0.4">
      <c r="B64" s="39">
        <v>31</v>
      </c>
      <c r="C64" s="45" t="s">
        <v>75</v>
      </c>
      <c r="D64" s="23">
        <f t="shared" si="5"/>
        <v>17</v>
      </c>
      <c r="E64" s="41">
        <f>VLOOKUP($C64,[1]Sheet1!$A$1:$G$37,3,FALSE)</f>
        <v>0</v>
      </c>
      <c r="F64" s="41">
        <f>VLOOKUP($C64,[1]Sheet1!$A$1:$G$37,4,FALSE)</f>
        <v>0</v>
      </c>
      <c r="G64" s="41">
        <f>VLOOKUP($C64,[1]Sheet1!$A$1:$G$37,5,FALSE)</f>
        <v>0</v>
      </c>
      <c r="H64" s="41">
        <f>VLOOKUP($C64,[1]Sheet1!$A$1:$G$37,6,FALSE)</f>
        <v>17</v>
      </c>
      <c r="I64" s="41">
        <f>VLOOKUP($C64,[1]Sheet1!$A$1:$G$37,7,FALSE)</f>
        <v>0</v>
      </c>
      <c r="J64" s="23">
        <f t="shared" si="6"/>
        <v>17</v>
      </c>
      <c r="K64" s="41">
        <f>VLOOKUP($C64,[1]Sheet2!$A$1:$E$39,2,FALSE)</f>
        <v>0</v>
      </c>
      <c r="L64" s="41">
        <f>VLOOKUP($C64,[1]Sheet2!$A$1:$E$39,3,FALSE)</f>
        <v>0</v>
      </c>
      <c r="M64" s="41">
        <f>VLOOKUP($C64,[1]Sheet2!$A$1:$E$39,4,FALSE)</f>
        <v>0</v>
      </c>
      <c r="N64" s="41">
        <f>VLOOKUP($C64,[1]Sheet2!$A$1:$E$39,5,FALSE)</f>
        <v>17</v>
      </c>
      <c r="O64" s="44">
        <v>0</v>
      </c>
      <c r="P64" s="42">
        <v>0</v>
      </c>
      <c r="Q64" s="43">
        <v>0</v>
      </c>
    </row>
    <row r="65" spans="1:17" ht="18" customHeight="1" x14ac:dyDescent="0.4">
      <c r="B65" s="39">
        <v>32</v>
      </c>
      <c r="C65" s="45" t="s">
        <v>76</v>
      </c>
      <c r="D65" s="23">
        <f t="shared" si="5"/>
        <v>19</v>
      </c>
      <c r="E65" s="41">
        <f>VLOOKUP($C65,[1]Sheet1!$A$1:$G$37,3,FALSE)</f>
        <v>0</v>
      </c>
      <c r="F65" s="41">
        <f>VLOOKUP($C65,[1]Sheet1!$A$1:$G$37,4,FALSE)</f>
        <v>0</v>
      </c>
      <c r="G65" s="41">
        <f>VLOOKUP($C65,[1]Sheet1!$A$1:$G$37,5,FALSE)</f>
        <v>0</v>
      </c>
      <c r="H65" s="41">
        <f>VLOOKUP($C65,[1]Sheet1!$A$1:$G$37,6,FALSE)</f>
        <v>19</v>
      </c>
      <c r="I65" s="41">
        <f>VLOOKUP($C65,[1]Sheet1!$A$1:$G$37,7,FALSE)</f>
        <v>0</v>
      </c>
      <c r="J65" s="23">
        <f t="shared" si="6"/>
        <v>19</v>
      </c>
      <c r="K65" s="41">
        <f>VLOOKUP($C65,[1]Sheet2!$A$1:$E$39,2,FALSE)</f>
        <v>0</v>
      </c>
      <c r="L65" s="41">
        <f>VLOOKUP($C65,[1]Sheet2!$A$1:$E$39,3,FALSE)</f>
        <v>0</v>
      </c>
      <c r="M65" s="41">
        <f>VLOOKUP($C65,[1]Sheet2!$A$1:$E$39,4,FALSE)</f>
        <v>0</v>
      </c>
      <c r="N65" s="41">
        <f>VLOOKUP($C65,[1]Sheet2!$A$1:$E$39,5,FALSE)</f>
        <v>19</v>
      </c>
      <c r="O65" s="44">
        <v>0</v>
      </c>
      <c r="P65" s="42">
        <v>0</v>
      </c>
      <c r="Q65" s="43">
        <v>0</v>
      </c>
    </row>
    <row r="66" spans="1:17" ht="18" customHeight="1" x14ac:dyDescent="0.4">
      <c r="B66" s="39">
        <v>33</v>
      </c>
      <c r="C66" s="45" t="s">
        <v>77</v>
      </c>
      <c r="D66" s="23">
        <f t="shared" si="5"/>
        <v>19</v>
      </c>
      <c r="E66" s="41">
        <f>VLOOKUP($C66,[1]Sheet1!$A$1:$G$37,3,FALSE)</f>
        <v>0</v>
      </c>
      <c r="F66" s="41">
        <f>VLOOKUP($C66,[1]Sheet1!$A$1:$G$37,4,FALSE)</f>
        <v>19</v>
      </c>
      <c r="G66" s="41">
        <f>VLOOKUP($C66,[1]Sheet1!$A$1:$G$37,5,FALSE)</f>
        <v>0</v>
      </c>
      <c r="H66" s="41">
        <f>VLOOKUP($C66,[1]Sheet1!$A$1:$G$37,6,FALSE)</f>
        <v>0</v>
      </c>
      <c r="I66" s="41">
        <f>VLOOKUP($C66,[1]Sheet1!$A$1:$G$37,7,FALSE)</f>
        <v>0</v>
      </c>
      <c r="J66" s="23">
        <f t="shared" si="6"/>
        <v>19</v>
      </c>
      <c r="K66" s="41">
        <f>VLOOKUP($C66,[1]Sheet2!$A$1:$E$39,2,FALSE)</f>
        <v>0</v>
      </c>
      <c r="L66" s="41">
        <f>VLOOKUP($C66,[1]Sheet2!$A$1:$E$39,3,FALSE)</f>
        <v>19</v>
      </c>
      <c r="M66" s="41">
        <f>VLOOKUP($C66,[1]Sheet2!$A$1:$E$39,4,FALSE)</f>
        <v>0</v>
      </c>
      <c r="N66" s="41">
        <f>VLOOKUP($C66,[1]Sheet2!$A$1:$E$39,5,FALSE)</f>
        <v>0</v>
      </c>
      <c r="O66" s="44">
        <v>0</v>
      </c>
      <c r="P66" s="42">
        <v>0</v>
      </c>
      <c r="Q66" s="43">
        <v>0</v>
      </c>
    </row>
    <row r="67" spans="1:17" ht="18" customHeight="1" x14ac:dyDescent="0.4">
      <c r="B67" s="39">
        <v>34</v>
      </c>
      <c r="C67" s="45" t="s">
        <v>78</v>
      </c>
      <c r="D67" s="23">
        <f t="shared" si="5"/>
        <v>18</v>
      </c>
      <c r="E67" s="41">
        <f>VLOOKUP($C67,[1]Sheet1!$A$1:$G$37,3,FALSE)</f>
        <v>0</v>
      </c>
      <c r="F67" s="41">
        <f>VLOOKUP($C67,[1]Sheet1!$A$1:$G$37,4,FALSE)</f>
        <v>0</v>
      </c>
      <c r="G67" s="41">
        <f>VLOOKUP($C67,[1]Sheet1!$A$1:$G$37,5,FALSE)</f>
        <v>18</v>
      </c>
      <c r="H67" s="41">
        <f>VLOOKUP($C67,[1]Sheet1!$A$1:$G$37,6,FALSE)</f>
        <v>0</v>
      </c>
      <c r="I67" s="41">
        <f>VLOOKUP($C67,[1]Sheet1!$A$1:$G$37,7,FALSE)</f>
        <v>0</v>
      </c>
      <c r="J67" s="29">
        <f t="shared" si="6"/>
        <v>0</v>
      </c>
      <c r="K67" s="41">
        <f>VLOOKUP($C67,[1]Sheet2!$A$1:$E$39,2,FALSE)</f>
        <v>0</v>
      </c>
      <c r="L67" s="41">
        <f>VLOOKUP($C67,[1]Sheet2!$A$1:$E$39,3,FALSE)</f>
        <v>0</v>
      </c>
      <c r="M67" s="41">
        <f>VLOOKUP($C67,[1]Sheet2!$A$1:$E$39,4,FALSE)</f>
        <v>0</v>
      </c>
      <c r="N67" s="41">
        <f>VLOOKUP($C67,[1]Sheet2!$A$1:$E$39,5,FALSE)</f>
        <v>0</v>
      </c>
      <c r="O67" s="44">
        <v>0</v>
      </c>
      <c r="P67" s="42">
        <v>0</v>
      </c>
      <c r="Q67" s="43">
        <v>0</v>
      </c>
    </row>
    <row r="68" spans="1:17" ht="18" customHeight="1" x14ac:dyDescent="0.4">
      <c r="B68" s="39">
        <v>35</v>
      </c>
      <c r="C68" s="45" t="s">
        <v>79</v>
      </c>
      <c r="D68" s="23">
        <f t="shared" si="5"/>
        <v>10</v>
      </c>
      <c r="E68" s="41">
        <f>VLOOKUP($C68,[1]Sheet1!$A$1:$G$37,3,FALSE)</f>
        <v>0</v>
      </c>
      <c r="F68" s="41">
        <f>VLOOKUP($C68,[1]Sheet1!$A$1:$G$37,4,FALSE)</f>
        <v>0</v>
      </c>
      <c r="G68" s="41">
        <f>VLOOKUP($C68,[1]Sheet1!$A$1:$G$37,5,FALSE)</f>
        <v>10</v>
      </c>
      <c r="H68" s="41">
        <f>VLOOKUP($C68,[1]Sheet1!$A$1:$G$37,6,FALSE)</f>
        <v>0</v>
      </c>
      <c r="I68" s="41">
        <f>VLOOKUP($C68,[1]Sheet1!$A$1:$G$37,7,FALSE)</f>
        <v>0</v>
      </c>
      <c r="J68" s="29">
        <f t="shared" si="6"/>
        <v>8</v>
      </c>
      <c r="K68" s="41">
        <f>VLOOKUP($C68,[1]Sheet2!$A$1:$E$39,2,FALSE)</f>
        <v>0</v>
      </c>
      <c r="L68" s="41">
        <f>VLOOKUP($C68,[1]Sheet2!$A$1:$E$39,3,FALSE)</f>
        <v>0</v>
      </c>
      <c r="M68" s="41">
        <f>VLOOKUP($C68,[1]Sheet2!$A$1:$E$39,4,FALSE)</f>
        <v>8</v>
      </c>
      <c r="N68" s="41">
        <f>VLOOKUP($C68,[1]Sheet2!$A$1:$E$39,5,FALSE)</f>
        <v>0</v>
      </c>
      <c r="O68" s="44">
        <v>0</v>
      </c>
      <c r="P68" s="42">
        <v>0</v>
      </c>
      <c r="Q68" s="43">
        <v>0</v>
      </c>
    </row>
    <row r="69" spans="1:17" ht="18" customHeight="1" x14ac:dyDescent="0.4">
      <c r="B69" s="39">
        <v>36</v>
      </c>
      <c r="C69" s="45" t="s">
        <v>80</v>
      </c>
      <c r="D69" s="23">
        <f t="shared" si="5"/>
        <v>4</v>
      </c>
      <c r="E69" s="41">
        <f>VLOOKUP($C69,[1]Sheet1!$A$1:$G$37,3,FALSE)</f>
        <v>0</v>
      </c>
      <c r="F69" s="41">
        <f>VLOOKUP($C69,[1]Sheet1!$A$1:$G$37,4,FALSE)</f>
        <v>4</v>
      </c>
      <c r="G69" s="41">
        <f>VLOOKUP($C69,[1]Sheet1!$A$1:$G$37,5,FALSE)</f>
        <v>0</v>
      </c>
      <c r="H69" s="41">
        <f>VLOOKUP($C69,[1]Sheet1!$A$1:$G$37,6,FALSE)</f>
        <v>0</v>
      </c>
      <c r="I69" s="41">
        <f>VLOOKUP($C69,[1]Sheet1!$A$1:$G$37,7,FALSE)</f>
        <v>0</v>
      </c>
      <c r="J69" s="29">
        <f t="shared" si="6"/>
        <v>4</v>
      </c>
      <c r="K69" s="41">
        <f>VLOOKUP($C69,[1]Sheet2!$A$1:$E$39,2,FALSE)</f>
        <v>0</v>
      </c>
      <c r="L69" s="41">
        <f>VLOOKUP($C69,[1]Sheet2!$A$1:$E$39,3,FALSE)</f>
        <v>4</v>
      </c>
      <c r="M69" s="41">
        <f>VLOOKUP($C69,[1]Sheet2!$A$1:$E$39,4,FALSE)</f>
        <v>0</v>
      </c>
      <c r="N69" s="41">
        <f>VLOOKUP($C69,[1]Sheet2!$A$1:$E$39,5,FALSE)</f>
        <v>0</v>
      </c>
      <c r="O69" s="44">
        <v>0</v>
      </c>
      <c r="P69" s="42">
        <v>0</v>
      </c>
      <c r="Q69" s="43">
        <v>0</v>
      </c>
    </row>
    <row r="70" spans="1:17" ht="18" customHeight="1" x14ac:dyDescent="0.4">
      <c r="B70" s="39">
        <v>37</v>
      </c>
      <c r="C70" s="45" t="s">
        <v>81</v>
      </c>
      <c r="D70" s="23">
        <f t="shared" si="5"/>
        <v>19</v>
      </c>
      <c r="E70" s="41">
        <f>VLOOKUP($C70,[1]Sheet1!$A$1:$G$37,3,FALSE)</f>
        <v>0</v>
      </c>
      <c r="F70" s="41">
        <f>VLOOKUP($C70,[1]Sheet1!$A$1:$G$37,4,FALSE)</f>
        <v>0</v>
      </c>
      <c r="G70" s="41">
        <f>VLOOKUP($C70,[1]Sheet1!$A$1:$G$37,5,FALSE)</f>
        <v>0</v>
      </c>
      <c r="H70" s="41">
        <f>VLOOKUP($C70,[1]Sheet1!$A$1:$G$37,6,FALSE)</f>
        <v>0</v>
      </c>
      <c r="I70" s="41">
        <f>VLOOKUP($C70,[1]Sheet1!$A$1:$G$37,7,FALSE)</f>
        <v>19</v>
      </c>
      <c r="J70" s="29">
        <f t="shared" si="6"/>
        <v>0</v>
      </c>
      <c r="K70" s="41">
        <f>VLOOKUP($C70,[1]Sheet2!$A$1:$E$39,2,FALSE)</f>
        <v>0</v>
      </c>
      <c r="L70" s="41">
        <f>VLOOKUP($C70,[1]Sheet2!$A$1:$E$39,3,FALSE)</f>
        <v>0</v>
      </c>
      <c r="M70" s="41">
        <f>VLOOKUP($C70,[1]Sheet2!$A$1:$E$39,4,FALSE)</f>
        <v>0</v>
      </c>
      <c r="N70" s="41">
        <f>VLOOKUP($C70,[1]Sheet2!$A$1:$E$39,5,FALSE)</f>
        <v>0</v>
      </c>
      <c r="O70" s="44">
        <v>0</v>
      </c>
      <c r="P70" s="42">
        <v>0</v>
      </c>
      <c r="Q70" s="43">
        <v>0</v>
      </c>
    </row>
    <row r="71" spans="1:17" ht="18" customHeight="1" x14ac:dyDescent="0.4">
      <c r="B71" s="39">
        <v>38</v>
      </c>
      <c r="C71" s="47" t="s">
        <v>82</v>
      </c>
      <c r="D71" s="23">
        <f>SUM(E71:I71)</f>
        <v>19</v>
      </c>
      <c r="E71" s="41">
        <f>VLOOKUP($C71,[1]Sheet1!$A$1:$G$37,3,FALSE)</f>
        <v>0</v>
      </c>
      <c r="F71" s="41">
        <f>VLOOKUP($C71,[1]Sheet1!$A$1:$G$37,4,FALSE)</f>
        <v>0</v>
      </c>
      <c r="G71" s="41">
        <f>VLOOKUP($C71,[1]Sheet1!$A$1:$G$37,5,FALSE)</f>
        <v>0</v>
      </c>
      <c r="H71" s="41">
        <f>VLOOKUP($C71,[1]Sheet1!$A$1:$G$37,6,FALSE)</f>
        <v>0</v>
      </c>
      <c r="I71" s="41">
        <f>VLOOKUP($C71,[1]Sheet1!$A$1:$G$37,7,FALSE)</f>
        <v>19</v>
      </c>
      <c r="J71" s="29">
        <v>0</v>
      </c>
      <c r="K71" s="41">
        <f>VLOOKUP($C71,[1]Sheet2!$A$1:$E$39,2,FALSE)</f>
        <v>0</v>
      </c>
      <c r="L71" s="41">
        <f>VLOOKUP($C71,[1]Sheet2!$A$1:$E$39,3,FALSE)</f>
        <v>0</v>
      </c>
      <c r="M71" s="41">
        <f>VLOOKUP($C71,[1]Sheet2!$A$1:$E$39,4,FALSE)</f>
        <v>19</v>
      </c>
      <c r="N71" s="41">
        <f>VLOOKUP($C71,[1]Sheet2!$A$1:$E$39,5,FALSE)</f>
        <v>0</v>
      </c>
      <c r="O71" s="44">
        <v>0</v>
      </c>
      <c r="P71" s="42">
        <v>0</v>
      </c>
      <c r="Q71" s="43">
        <v>0</v>
      </c>
    </row>
    <row r="72" spans="1:17" ht="18" customHeight="1" x14ac:dyDescent="0.4">
      <c r="B72" s="39">
        <v>39</v>
      </c>
      <c r="C72" s="47" t="s">
        <v>83</v>
      </c>
      <c r="D72" s="23">
        <f>SUM(E72:I72)</f>
        <v>19</v>
      </c>
      <c r="E72" s="41">
        <v>0</v>
      </c>
      <c r="F72" s="41">
        <v>0</v>
      </c>
      <c r="G72" s="41">
        <v>0</v>
      </c>
      <c r="H72" s="41">
        <v>0</v>
      </c>
      <c r="I72" s="48">
        <v>19</v>
      </c>
      <c r="J72" s="29">
        <v>0</v>
      </c>
      <c r="K72" s="41">
        <f>VLOOKUP($C72,[1]Sheet2!$A$1:$E$39,2,FALSE)</f>
        <v>0</v>
      </c>
      <c r="L72" s="41">
        <f>VLOOKUP($C72,[1]Sheet2!$A$1:$E$39,3,FALSE)</f>
        <v>0</v>
      </c>
      <c r="M72" s="41">
        <f>VLOOKUP($C72,[1]Sheet2!$A$1:$E$39,4,FALSE)</f>
        <v>0</v>
      </c>
      <c r="N72" s="41">
        <f>VLOOKUP($C72,[1]Sheet2!$A$1:$E$39,5,FALSE)</f>
        <v>0</v>
      </c>
      <c r="O72" s="44">
        <v>0</v>
      </c>
      <c r="P72" s="42">
        <v>0</v>
      </c>
      <c r="Q72" s="43">
        <v>0</v>
      </c>
    </row>
    <row r="73" spans="1:17" s="58" customFormat="1" ht="18" customHeight="1" x14ac:dyDescent="0.4">
      <c r="A73" s="49"/>
      <c r="B73" s="50" t="s">
        <v>84</v>
      </c>
      <c r="C73" s="51"/>
      <c r="D73" s="52">
        <f>SUM(E73:I73)</f>
        <v>635</v>
      </c>
      <c r="E73" s="53">
        <f>SUM(E34:E71)</f>
        <v>0</v>
      </c>
      <c r="F73" s="53">
        <f>SUM(F34:F71)</f>
        <v>122</v>
      </c>
      <c r="G73" s="53">
        <f>SUM(G34:G71)</f>
        <v>102</v>
      </c>
      <c r="H73" s="53">
        <f>SUM(H34:H71)</f>
        <v>226</v>
      </c>
      <c r="I73" s="54">
        <f>SUM(I34:I72)</f>
        <v>185</v>
      </c>
      <c r="J73" s="52">
        <f>SUM(K73:O73)</f>
        <v>486</v>
      </c>
      <c r="K73" s="53">
        <f t="shared" ref="K73:Q73" si="7">SUM(K34:K72)</f>
        <v>0</v>
      </c>
      <c r="L73" s="53">
        <f t="shared" si="7"/>
        <v>142</v>
      </c>
      <c r="M73" s="53">
        <f t="shared" si="7"/>
        <v>101</v>
      </c>
      <c r="N73" s="53">
        <f t="shared" si="7"/>
        <v>194</v>
      </c>
      <c r="O73" s="55">
        <f t="shared" si="7"/>
        <v>49</v>
      </c>
      <c r="P73" s="56">
        <f t="shared" si="7"/>
        <v>0</v>
      </c>
      <c r="Q73" s="57">
        <f t="shared" si="7"/>
        <v>0</v>
      </c>
    </row>
    <row r="74" spans="1:17" s="58" customFormat="1" ht="18" customHeight="1" x14ac:dyDescent="0.4">
      <c r="A74" s="49"/>
      <c r="B74" s="50" t="s">
        <v>85</v>
      </c>
      <c r="C74" s="51"/>
      <c r="D74" s="52">
        <f t="shared" ref="D74:Q74" si="8">SUM(D33,D73)</f>
        <v>4182</v>
      </c>
      <c r="E74" s="53">
        <f t="shared" si="8"/>
        <v>344</v>
      </c>
      <c r="F74" s="53">
        <f t="shared" si="8"/>
        <v>1764</v>
      </c>
      <c r="G74" s="53">
        <f t="shared" si="8"/>
        <v>750</v>
      </c>
      <c r="H74" s="53">
        <f t="shared" si="8"/>
        <v>1047</v>
      </c>
      <c r="I74" s="54">
        <f t="shared" si="8"/>
        <v>277</v>
      </c>
      <c r="J74" s="52">
        <f t="shared" si="8"/>
        <v>3876</v>
      </c>
      <c r="K74" s="53">
        <f t="shared" si="8"/>
        <v>341</v>
      </c>
      <c r="L74" s="53">
        <f t="shared" si="8"/>
        <v>1680</v>
      </c>
      <c r="M74" s="53">
        <f t="shared" si="8"/>
        <v>798</v>
      </c>
      <c r="N74" s="53">
        <f t="shared" si="8"/>
        <v>1008</v>
      </c>
      <c r="O74" s="55">
        <f t="shared" si="8"/>
        <v>49</v>
      </c>
      <c r="P74" s="56">
        <f t="shared" si="8"/>
        <v>0</v>
      </c>
      <c r="Q74" s="57">
        <f t="shared" si="8"/>
        <v>0</v>
      </c>
    </row>
    <row r="75" spans="1:17" s="58" customFormat="1" x14ac:dyDescent="0.4">
      <c r="A75" s="49"/>
      <c r="B75" s="49"/>
      <c r="C75" s="59"/>
      <c r="D75" s="60"/>
      <c r="E75" s="61"/>
      <c r="F75" s="61"/>
      <c r="G75" s="61"/>
      <c r="H75" s="61"/>
      <c r="I75" s="60"/>
      <c r="J75" s="62"/>
      <c r="K75" s="62"/>
      <c r="L75" s="62"/>
      <c r="M75" s="62"/>
      <c r="N75" s="62"/>
      <c r="O75" s="62"/>
    </row>
    <row r="76" spans="1:17" s="58" customFormat="1" x14ac:dyDescent="0.4">
      <c r="A76" s="49"/>
      <c r="B76" s="49"/>
      <c r="C76" s="59"/>
      <c r="D76" s="60"/>
      <c r="E76" s="61"/>
      <c r="F76" s="61"/>
      <c r="G76" s="61"/>
      <c r="H76" s="61"/>
      <c r="I76" s="60"/>
      <c r="J76" s="60"/>
      <c r="K76" s="61"/>
      <c r="L76" s="63"/>
      <c r="M76" s="63"/>
      <c r="N76" s="63"/>
    </row>
    <row r="77" spans="1:17" s="58" customFormat="1" x14ac:dyDescent="0.4">
      <c r="A77" s="49"/>
      <c r="B77" s="49"/>
      <c r="C77" s="59"/>
      <c r="D77" s="60"/>
      <c r="E77" s="61"/>
      <c r="F77" s="61"/>
      <c r="G77" s="61"/>
      <c r="H77" s="61"/>
      <c r="I77" s="60"/>
      <c r="J77" s="60"/>
      <c r="K77" s="61"/>
      <c r="L77" s="63"/>
      <c r="M77" s="63"/>
      <c r="N77" s="63"/>
    </row>
    <row r="78" spans="1:17" s="58" customFormat="1" x14ac:dyDescent="0.4">
      <c r="A78" s="49"/>
      <c r="B78" s="49"/>
      <c r="C78" s="59"/>
      <c r="D78" s="60"/>
      <c r="E78" s="61"/>
      <c r="F78" s="61"/>
      <c r="G78" s="61"/>
      <c r="H78" s="61"/>
      <c r="I78" s="60"/>
      <c r="J78" s="60"/>
      <c r="K78" s="61"/>
      <c r="L78" s="63"/>
      <c r="M78" s="63"/>
      <c r="N78" s="63"/>
    </row>
    <row r="79" spans="1:17" s="58" customFormat="1" x14ac:dyDescent="0.4">
      <c r="A79" s="49"/>
      <c r="B79" s="49"/>
      <c r="C79" s="59"/>
      <c r="D79" s="60"/>
      <c r="E79" s="61"/>
      <c r="F79" s="61"/>
      <c r="G79" s="61"/>
      <c r="H79" s="61"/>
      <c r="I79" s="60"/>
      <c r="J79" s="60"/>
      <c r="K79" s="61"/>
      <c r="L79" s="63"/>
      <c r="M79" s="63"/>
      <c r="N79" s="63"/>
    </row>
    <row r="80" spans="1:17" s="58" customFormat="1" x14ac:dyDescent="0.4">
      <c r="A80" s="49"/>
      <c r="B80" s="49"/>
      <c r="C80" s="59"/>
      <c r="D80" s="60"/>
      <c r="E80" s="61"/>
      <c r="F80" s="61"/>
      <c r="G80" s="61"/>
      <c r="H80" s="61"/>
      <c r="I80" s="60"/>
      <c r="J80" s="60"/>
      <c r="K80" s="61"/>
      <c r="L80" s="63"/>
      <c r="M80" s="63"/>
      <c r="N80" s="63"/>
    </row>
    <row r="81" spans="1:15" s="58" customFormat="1" x14ac:dyDescent="0.4">
      <c r="A81" s="49"/>
      <c r="B81" s="49"/>
      <c r="C81" s="59"/>
      <c r="D81" s="60"/>
      <c r="E81" s="61"/>
      <c r="F81" s="61"/>
      <c r="G81" s="61"/>
      <c r="H81" s="61"/>
      <c r="I81" s="60"/>
      <c r="J81" s="60"/>
      <c r="K81" s="61"/>
      <c r="L81" s="63"/>
      <c r="M81" s="63"/>
      <c r="N81" s="63"/>
    </row>
    <row r="82" spans="1:15" s="58" customFormat="1" x14ac:dyDescent="0.4">
      <c r="A82" s="49"/>
      <c r="B82" s="49"/>
      <c r="C82" s="59"/>
      <c r="D82" s="60"/>
      <c r="E82" s="61"/>
      <c r="F82" s="61"/>
      <c r="G82" s="61"/>
      <c r="H82" s="61"/>
      <c r="I82" s="60"/>
      <c r="J82" s="60"/>
      <c r="K82" s="61"/>
      <c r="L82" s="63"/>
      <c r="M82" s="63"/>
      <c r="N82" s="63"/>
    </row>
    <row r="83" spans="1:15" s="58" customFormat="1" x14ac:dyDescent="0.4">
      <c r="A83" s="49"/>
      <c r="B83" s="49"/>
      <c r="C83" s="59"/>
      <c r="D83" s="60"/>
      <c r="E83" s="61"/>
      <c r="F83" s="61"/>
      <c r="G83" s="61"/>
      <c r="H83" s="61"/>
      <c r="I83" s="60"/>
      <c r="J83" s="60"/>
      <c r="K83" s="61"/>
      <c r="L83" s="63"/>
      <c r="M83" s="63"/>
      <c r="N83" s="63"/>
    </row>
    <row r="84" spans="1:15" s="58" customFormat="1" x14ac:dyDescent="0.4">
      <c r="A84" s="49"/>
      <c r="B84" s="49"/>
      <c r="C84" s="59"/>
      <c r="D84" s="60"/>
      <c r="E84" s="61"/>
      <c r="F84" s="61"/>
      <c r="G84" s="61"/>
      <c r="H84" s="61"/>
      <c r="I84" s="60"/>
      <c r="J84" s="60"/>
      <c r="K84" s="61"/>
      <c r="L84" s="63"/>
      <c r="M84" s="63"/>
      <c r="N84" s="63"/>
    </row>
    <row r="85" spans="1:15" s="58" customFormat="1" x14ac:dyDescent="0.4">
      <c r="A85" s="49"/>
      <c r="B85" s="49"/>
      <c r="C85" s="59"/>
      <c r="D85" s="60"/>
      <c r="E85" s="61"/>
      <c r="F85" s="61"/>
      <c r="G85" s="61"/>
      <c r="H85" s="61"/>
      <c r="I85" s="60"/>
      <c r="J85" s="60"/>
      <c r="K85" s="61"/>
      <c r="L85" s="63"/>
      <c r="M85" s="63"/>
      <c r="N85" s="63"/>
    </row>
    <row r="86" spans="1:15" s="58" customFormat="1" x14ac:dyDescent="0.4">
      <c r="A86" s="49"/>
      <c r="B86" s="49"/>
      <c r="C86" s="59"/>
      <c r="D86" s="60"/>
      <c r="E86" s="61"/>
      <c r="F86" s="61"/>
      <c r="G86" s="61"/>
      <c r="H86" s="61"/>
      <c r="I86" s="60"/>
      <c r="J86" s="60"/>
      <c r="K86" s="61"/>
      <c r="L86" s="63"/>
      <c r="M86" s="63"/>
      <c r="N86" s="63"/>
    </row>
    <row r="87" spans="1:15" s="58" customFormat="1" x14ac:dyDescent="0.4">
      <c r="A87" s="49"/>
      <c r="B87" s="49"/>
      <c r="C87" s="59"/>
      <c r="D87" s="60"/>
      <c r="E87" s="61"/>
      <c r="F87" s="61"/>
      <c r="G87" s="61"/>
      <c r="H87" s="61"/>
      <c r="I87" s="60"/>
      <c r="J87" s="60"/>
      <c r="K87" s="61"/>
      <c r="L87" s="63"/>
      <c r="M87" s="63"/>
      <c r="N87" s="63"/>
    </row>
    <row r="88" spans="1:15" s="58" customFormat="1" x14ac:dyDescent="0.4">
      <c r="A88" s="49"/>
      <c r="B88" s="49"/>
      <c r="C88" s="59"/>
      <c r="D88" s="60"/>
      <c r="E88" s="61"/>
      <c r="F88" s="61"/>
      <c r="G88" s="61"/>
      <c r="H88" s="61"/>
      <c r="I88" s="60"/>
      <c r="J88" s="60"/>
      <c r="K88" s="61"/>
      <c r="L88" s="63"/>
      <c r="M88" s="63"/>
      <c r="N88" s="63"/>
    </row>
    <row r="89" spans="1:15" s="58" customFormat="1" x14ac:dyDescent="0.4">
      <c r="A89" s="49"/>
      <c r="B89" s="49"/>
      <c r="C89" s="59"/>
      <c r="D89" s="60"/>
      <c r="E89" s="61"/>
      <c r="F89" s="61"/>
      <c r="G89" s="61"/>
      <c r="H89" s="61"/>
      <c r="I89" s="60"/>
      <c r="J89" s="60"/>
      <c r="K89" s="61"/>
      <c r="L89" s="63"/>
      <c r="M89" s="63"/>
      <c r="N89" s="63"/>
    </row>
    <row r="90" spans="1:15" s="58" customFormat="1" x14ac:dyDescent="0.4">
      <c r="A90" s="49"/>
      <c r="B90" s="49"/>
      <c r="C90" s="59"/>
      <c r="D90" s="60"/>
      <c r="E90" s="61"/>
      <c r="F90" s="61"/>
      <c r="G90" s="61"/>
      <c r="H90" s="61"/>
      <c r="I90" s="60"/>
      <c r="J90" s="60"/>
      <c r="K90" s="61"/>
      <c r="L90" s="63"/>
      <c r="M90" s="63"/>
      <c r="N90" s="63"/>
    </row>
    <row r="91" spans="1:15" s="58" customFormat="1" x14ac:dyDescent="0.4">
      <c r="A91" s="49"/>
      <c r="B91" s="49"/>
      <c r="C91" s="59"/>
      <c r="D91" s="60"/>
      <c r="E91" s="61"/>
      <c r="F91" s="61"/>
      <c r="G91" s="61"/>
      <c r="H91" s="61"/>
      <c r="I91" s="60"/>
      <c r="J91" s="60"/>
      <c r="K91" s="61"/>
      <c r="L91" s="63"/>
      <c r="M91" s="63"/>
      <c r="N91" s="63"/>
    </row>
    <row r="92" spans="1:15" s="58" customFormat="1" x14ac:dyDescent="0.4">
      <c r="A92" s="49"/>
      <c r="B92" s="49"/>
      <c r="C92" s="59"/>
      <c r="D92" s="60"/>
      <c r="E92" s="61"/>
      <c r="F92" s="61"/>
      <c r="G92" s="61"/>
      <c r="H92" s="61"/>
      <c r="I92" s="60"/>
      <c r="J92" s="60"/>
      <c r="K92" s="61"/>
      <c r="L92" s="63"/>
      <c r="M92" s="63"/>
      <c r="N92" s="63"/>
    </row>
    <row r="93" spans="1:15" s="58" customFormat="1" x14ac:dyDescent="0.4">
      <c r="A93" s="49"/>
      <c r="B93" s="49"/>
      <c r="C93" s="59"/>
      <c r="D93" s="60"/>
      <c r="E93" s="61"/>
      <c r="F93" s="61"/>
      <c r="G93" s="61"/>
      <c r="H93" s="61"/>
      <c r="I93" s="60"/>
      <c r="J93" s="60"/>
      <c r="K93" s="61"/>
      <c r="L93" s="63"/>
      <c r="M93" s="63"/>
      <c r="N93" s="63"/>
    </row>
    <row r="94" spans="1:15" s="58" customFormat="1" x14ac:dyDescent="0.4">
      <c r="A94" s="49"/>
      <c r="B94" s="49"/>
      <c r="C94" s="59"/>
      <c r="D94" s="60"/>
      <c r="E94" s="61"/>
      <c r="F94" s="61"/>
      <c r="G94" s="61"/>
      <c r="H94" s="61"/>
      <c r="I94" s="60"/>
      <c r="J94" s="60"/>
      <c r="K94" s="61"/>
      <c r="L94" s="63"/>
      <c r="M94" s="63"/>
      <c r="N94" s="63"/>
    </row>
    <row r="95" spans="1:15" x14ac:dyDescent="0.4">
      <c r="C95" s="64"/>
      <c r="M95" s="63"/>
      <c r="N95" s="63"/>
      <c r="O95" s="58"/>
    </row>
    <row r="96" spans="1:15" x14ac:dyDescent="0.4">
      <c r="C96" s="64"/>
    </row>
    <row r="102" spans="1:15" x14ac:dyDescent="0.4">
      <c r="D102" s="49"/>
    </row>
    <row r="103" spans="1:15" x14ac:dyDescent="0.4">
      <c r="B103" s="66"/>
      <c r="C103" s="59"/>
      <c r="D103" s="67"/>
      <c r="E103" s="68"/>
      <c r="F103" s="68"/>
      <c r="G103" s="68"/>
      <c r="H103" s="68"/>
      <c r="I103" s="69"/>
      <c r="J103" s="69"/>
      <c r="K103" s="68"/>
    </row>
    <row r="104" spans="1:15" x14ac:dyDescent="0.4">
      <c r="B104" s="66"/>
      <c r="C104" s="59"/>
      <c r="D104" s="67"/>
      <c r="E104" s="68"/>
      <c r="F104" s="68"/>
      <c r="G104" s="68"/>
      <c r="H104" s="68"/>
      <c r="I104" s="69"/>
      <c r="J104" s="69"/>
      <c r="K104" s="68"/>
    </row>
    <row r="105" spans="1:15" s="58" customFormat="1" x14ac:dyDescent="0.4">
      <c r="A105" s="49"/>
      <c r="B105" s="66"/>
      <c r="C105" s="59"/>
      <c r="D105" s="67"/>
      <c r="E105" s="68"/>
      <c r="F105" s="68"/>
      <c r="G105" s="68"/>
      <c r="H105" s="68"/>
      <c r="I105" s="69"/>
      <c r="J105" s="69"/>
      <c r="K105" s="68"/>
      <c r="L105" s="63"/>
      <c r="M105" s="65"/>
      <c r="N105" s="65"/>
      <c r="O105"/>
    </row>
    <row r="106" spans="1:15" s="58" customFormat="1" x14ac:dyDescent="0.4">
      <c r="A106" s="49"/>
      <c r="B106" s="66"/>
      <c r="C106" s="59"/>
      <c r="D106" s="67"/>
      <c r="E106" s="68"/>
      <c r="F106" s="68"/>
      <c r="G106" s="68"/>
      <c r="H106" s="68"/>
      <c r="I106" s="69"/>
      <c r="J106" s="69"/>
      <c r="K106" s="68"/>
      <c r="L106" s="63"/>
      <c r="M106" s="63"/>
      <c r="N106" s="63"/>
    </row>
    <row r="107" spans="1:15" x14ac:dyDescent="0.4">
      <c r="C107" s="70"/>
      <c r="M107" s="63"/>
      <c r="N107" s="63"/>
      <c r="O107" s="58"/>
    </row>
    <row r="108" spans="1:15" x14ac:dyDescent="0.4">
      <c r="C108" s="70"/>
    </row>
    <row r="109" spans="1:15" x14ac:dyDescent="0.4">
      <c r="C109" s="70"/>
    </row>
    <row r="110" spans="1:15" x14ac:dyDescent="0.4">
      <c r="B110" s="49"/>
      <c r="C110" s="59"/>
      <c r="D110" s="67"/>
      <c r="E110" s="68"/>
      <c r="F110" s="68"/>
      <c r="G110" s="68"/>
      <c r="H110" s="68"/>
      <c r="I110" s="69"/>
      <c r="J110" s="69"/>
      <c r="K110" s="68"/>
    </row>
    <row r="111" spans="1:15" x14ac:dyDescent="0.4">
      <c r="B111" s="49"/>
      <c r="C111" s="59"/>
      <c r="D111" s="67"/>
      <c r="E111" s="71"/>
      <c r="F111" s="71"/>
      <c r="G111" s="71"/>
      <c r="H111" s="71"/>
      <c r="I111" s="67"/>
      <c r="J111" s="67"/>
      <c r="K111" s="71"/>
    </row>
    <row r="112" spans="1:15" x14ac:dyDescent="0.4">
      <c r="B112" s="49"/>
      <c r="C112" s="59"/>
      <c r="D112" s="67"/>
      <c r="E112" s="71"/>
      <c r="F112" s="71"/>
      <c r="G112" s="71"/>
      <c r="H112" s="71"/>
      <c r="I112" s="67"/>
      <c r="J112" s="67"/>
      <c r="K112" s="71"/>
    </row>
    <row r="113" spans="3:3" x14ac:dyDescent="0.4">
      <c r="C113" s="70"/>
    </row>
    <row r="114" spans="3:3" x14ac:dyDescent="0.4">
      <c r="C114" s="70"/>
    </row>
  </sheetData>
  <mergeCells count="9">
    <mergeCell ref="B73:C73"/>
    <mergeCell ref="B74:C74"/>
    <mergeCell ref="J75:O75"/>
    <mergeCell ref="B1:Q1"/>
    <mergeCell ref="D2:I2"/>
    <mergeCell ref="J2:Q2"/>
    <mergeCell ref="D3:I3"/>
    <mergeCell ref="J3:Q3"/>
    <mergeCell ref="B33:C33"/>
  </mergeCells>
  <phoneticPr fontId="3"/>
  <pageMargins left="0.59055118110236227" right="0.59055118110236227" top="0.74803149606299213" bottom="0.74803149606299213" header="0.31496062992125984" footer="0.31496062992125984"/>
  <pageSetup paperSize="9" scale="74" fitToHeight="0" orientation="landscape"/>
  <headerFooter>
    <oddFooter>&amp;C　　　　　　　　　　　　　　　　　　　　　　　　　　　　　　　　　　　　　　　　   　    ※「廃止予定」、「介護保険施設等」は除く。　　　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東部医療圏</vt:lpstr>
      <vt:lpstr>東部医療圏!Print_Area</vt:lpstr>
      <vt:lpstr>東部医療圏!Print_Titles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2022-09-30T14:08:49Z</dcterms:created>
  <dcterms:modified xsi:type="dcterms:W3CDTF">2022-09-30T14:09:03Z</dcterms:modified>
</cp:coreProperties>
</file>