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10杵築市\"/>
    </mc:Choice>
  </mc:AlternateContent>
  <workbookProtection workbookAlgorithmName="SHA-512" workbookHashValue="HQk20EfC97Ms6JyfFCnwWo58zvPjnCLIIkE8UDWgnyBWrg8tl5HL60akU/xQCJBnKeZnL12eGK38XkZKbemUZQ==" workbookSaltValue="XHB94V387EV8OTGplaStyw==" workbookSpinCount="100000" lockStructure="1"/>
  <bookViews>
    <workbookView xWindow="0" yWindow="0" windowWidth="20490" windowHeight="72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<sst xmlns="http://schemas.openxmlformats.org/spreadsheetml/2006/main" count="228" uniqueCount="116">
  <si>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</si>
  <si>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</si>
  <si>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</si>
  <si>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</si>
  <si>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</si>
  <si>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</si>
  <si>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</si>
  <si>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</si>
  <si>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</si>
  <si>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</si>
  <si>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</si>
  <si>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</si>
  <si>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</si>
  <si>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</si>
  <si>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</si>
  <si>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</si>
  <si>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</si>
  <si>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</si>
  <si>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</si>
  <si>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</si>
  <si>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</si>
  <si>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</si>
  <si>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</si>
  <si>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</si>
  <si>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</si>
  <si>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</si>
  <si>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</si>
  <si>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</si>
  <si>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</si>
  <si>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</si>
  <si>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</si>
  <si>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</si>
  <si>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</si>
  <si>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</si>
  <si>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</si>
  <si>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</si>
  <si>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</si>
  <si>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</si>
  <si>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</si>
  <si>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</si>
  <si>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</si>
  <si>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</si>
  <si>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</si>
  <si>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</si>
  <si>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</si>
  <si>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</si>
  <si>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</si>
  <si>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</si>
  <si>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</si>
  <si>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</si>
  <si>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</si>
  <si>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</si>
  <si>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</si>
  <si>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</si>
  <si>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</si>
  <si>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</si>
  <si>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</si>
  <si>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</si>
  <si>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</si>
  <si>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</si>
  <si>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</si>
  <si>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</si>
  <si>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</si>
  <si>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</si>
  <si>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</si>
  <si>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</si>
  <si>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</si>
  <si>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</si>
  <si>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</si>
  <si>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</si>
  <si>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</si>
  <si>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</si>
  <si>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</si>
  <si>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</si>
  <si>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</si>
  <si>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</si>
  <si>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</si>
  <si>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</si>
  <si>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</si>
  <si>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</si>
  <si>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</si>
  <si>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</si>
  <si>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</si>
  <si>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</si>
  <si>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</si>
  <si>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</si>
  <si>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</si>
  <si>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</si>
  <si>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</si>
  <si>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</si>
  <si>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</si>
  <si>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</si>
  <si>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</si>
  <si>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</si>
  <si>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</si>
  <si>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</si>
  <si>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</si>
  <si>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</si>
  <si>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</si>
  <si>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</si>
  <si>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</si>
  <si>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</si>
  <si>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</si>
  <si>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</si>
  <si>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</si>
  <si>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</si>
  <si>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</si>
  <si>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</si>
  <si>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</si>
  <si>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</si>
  <si>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</si>
  <si>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</si>
  <si>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</si>
  <si>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H30以降、簡易水道事業の統合により、大きく償却率が低下しています。また、R02以降、全簡易水道事業の統合により、さらに低下が予想されます。配管等の老朽化が進行していることから、今後計画的な更新が必要です。
②『管路経年比率』…法定耐用年数を超えた管路延長の割合を表す指標。老朽化に拍車がかかっていることが読み取れます。今後、老朽管の計画的な更新が求められています。
③『管路更新率』…当該年度に更新した管路延長の割合を表す指標。更新率が大幅に上昇しています。その要因として、前年度の簡易水道事業の一部統合に伴い、管路延長が大幅に伸びたことから管路更新率が大きく低下したこと、さらには前年度に増して管路更新を行ったことによるものです。</t>
    <rPh sb="56" eb="58">
      <t>イコウ</t>
    </rPh>
    <rPh sb="59" eb="61">
      <t>カンイ</t>
    </rPh>
    <rPh sb="61" eb="63">
      <t>スイドウ</t>
    </rPh>
    <rPh sb="63" eb="65">
      <t>ジギョウ</t>
    </rPh>
    <rPh sb="66" eb="68">
      <t>トウゴウ</t>
    </rPh>
    <rPh sb="72" eb="73">
      <t>オオ</t>
    </rPh>
    <rPh sb="75" eb="78">
      <t>ショウキャクリツ</t>
    </rPh>
    <rPh sb="79" eb="81">
      <t>テイカ</t>
    </rPh>
    <rPh sb="93" eb="95">
      <t>イコウ</t>
    </rPh>
    <rPh sb="96" eb="97">
      <t>ゼン</t>
    </rPh>
    <rPh sb="97" eb="99">
      <t>カンイ</t>
    </rPh>
    <rPh sb="99" eb="101">
      <t>スイドウ</t>
    </rPh>
    <rPh sb="101" eb="103">
      <t>ジギョウ</t>
    </rPh>
    <rPh sb="104" eb="106">
      <t>トウゴウ</t>
    </rPh>
    <rPh sb="113" eb="115">
      <t>テイカ</t>
    </rPh>
    <rPh sb="116" eb="118">
      <t>ヨソウ</t>
    </rPh>
    <rPh sb="123" eb="125">
      <t>ハイカン</t>
    </rPh>
    <rPh sb="125" eb="126">
      <t>トウ</t>
    </rPh>
    <rPh sb="131" eb="133">
      <t>シンコウ</t>
    </rPh>
    <rPh sb="142" eb="144">
      <t>コンゴ</t>
    </rPh>
    <rPh sb="194" eb="196">
      <t>ハクシャ</t>
    </rPh>
    <rPh sb="206" eb="207">
      <t>ヨ</t>
    </rPh>
    <rPh sb="208" eb="209">
      <t>ト</t>
    </rPh>
    <rPh sb="216" eb="218">
      <t>ロウキュウ</t>
    </rPh>
    <rPh sb="218" eb="219">
      <t>カン</t>
    </rPh>
    <rPh sb="220" eb="223">
      <t>ケイカクテキ</t>
    </rPh>
    <rPh sb="227" eb="228">
      <t>モト</t>
    </rPh>
    <rPh sb="268" eb="270">
      <t>コウシン</t>
    </rPh>
    <rPh sb="270" eb="271">
      <t>リツ</t>
    </rPh>
    <rPh sb="272" eb="274">
      <t>オオハバ</t>
    </rPh>
    <rPh sb="275" eb="277">
      <t>ジョウショウ</t>
    </rPh>
    <rPh sb="285" eb="287">
      <t>ヨウイン</t>
    </rPh>
    <rPh sb="295" eb="297">
      <t>カンイ</t>
    </rPh>
    <rPh sb="297" eb="299">
      <t>スイドウ</t>
    </rPh>
    <rPh sb="299" eb="301">
      <t>ジギョウ</t>
    </rPh>
    <rPh sb="302" eb="304">
      <t>イチブ</t>
    </rPh>
    <rPh sb="304" eb="306">
      <t>トウゴウ</t>
    </rPh>
    <rPh sb="307" eb="308">
      <t>トモナ</t>
    </rPh>
    <rPh sb="310" eb="312">
      <t>カンロ</t>
    </rPh>
    <rPh sb="312" eb="314">
      <t>エンチョウ</t>
    </rPh>
    <rPh sb="315" eb="317">
      <t>オオハバ</t>
    </rPh>
    <rPh sb="318" eb="319">
      <t>ノ</t>
    </rPh>
    <rPh sb="325" eb="327">
      <t>カンロ</t>
    </rPh>
    <rPh sb="327" eb="329">
      <t>コウシン</t>
    </rPh>
    <rPh sb="329" eb="330">
      <t>リツ</t>
    </rPh>
    <rPh sb="331" eb="332">
      <t>オオ</t>
    </rPh>
    <rPh sb="334" eb="336">
      <t>テイカ</t>
    </rPh>
    <rPh sb="345" eb="348">
      <t>ゼンネンド</t>
    </rPh>
    <rPh sb="349" eb="350">
      <t>マ</t>
    </rPh>
    <rPh sb="352" eb="354">
      <t>カンロ</t>
    </rPh>
    <rPh sb="354" eb="356">
      <t>コウシン</t>
    </rPh>
    <rPh sb="357" eb="358">
      <t>オコナ</t>
    </rPh>
    <phoneticPr fontId="16"/>
  </si>
  <si>
    <t>①『経常収支比率』…経常費用が経常収益でどの程度補われているかを示す指標。100％を上回っており、この指標においては、健全な経営状況にあるといえます。
②『累積欠損金』…累積欠損金は、発生しておらず、良好な状態にあります。
③『流動比率』…流動負債に対する流動資産の割合で、短期債務に対する支払能力を表す指標。100％を上回っており良好です。
④『企業債残高対給水収益比率』…給水収益に対する企業債残高の割合であり、企業債残高の規模を表す指標。類似団体平均値より下回っていますが、老朽管の更新や現在検討中の新浄水場建設の見直し内容により、増加することが予想されます。
⑤『料金回収率』…給水に係る費用が、どの程度給水収益で賄えているかを表した指標。100％を上回っていることから、必要な経費を給水収益で賄えているといえます。
⑥『給水原価』…有収水量1㎥あたりについて、どれだけの費用がかかっているかを表す指標。類似団体平均値及び全国平均と比べて低く抑えられています。
⑦『施設利用率』…配水能力に対する配水量の割合で、施設の利用状況を判断する指標。高い水準で推移しており、良好であるといえます。
⑧『有収率』…施設の稼働が収益につながっているかを判断する指標。類似団体平均値に比べて高い水準で推移していますが、全国平均を下回っており、引き続き上昇に向けた努力が求められています。</t>
    <rPh sb="51" eb="53">
      <t>シヒョウ</t>
    </rPh>
    <rPh sb="59" eb="61">
      <t>ケンゼン</t>
    </rPh>
    <rPh sb="62" eb="64">
      <t>ケイエイ</t>
    </rPh>
    <rPh sb="64" eb="66">
      <t>ジョウキョウ</t>
    </rPh>
    <rPh sb="166" eb="168">
      <t>リョウコウ</t>
    </rPh>
    <rPh sb="222" eb="224">
      <t>ルイジ</t>
    </rPh>
    <rPh sb="224" eb="226">
      <t>ダンタイ</t>
    </rPh>
    <rPh sb="226" eb="229">
      <t>ヘイキンチ</t>
    </rPh>
    <rPh sb="231" eb="233">
      <t>シタマワ</t>
    </rPh>
    <rPh sb="240" eb="242">
      <t>ロウキュウ</t>
    </rPh>
    <rPh sb="242" eb="243">
      <t>カン</t>
    </rPh>
    <rPh sb="244" eb="246">
      <t>コウシン</t>
    </rPh>
    <rPh sb="247" eb="249">
      <t>ゲンザイ</t>
    </rPh>
    <rPh sb="249" eb="252">
      <t>ケントウチュウ</t>
    </rPh>
    <rPh sb="253" eb="254">
      <t>シン</t>
    </rPh>
    <rPh sb="254" eb="257">
      <t>ジョウスイジョウ</t>
    </rPh>
    <rPh sb="257" eb="259">
      <t>ケンセツ</t>
    </rPh>
    <rPh sb="260" eb="262">
      <t>ミナオ</t>
    </rPh>
    <rPh sb="263" eb="265">
      <t>ナイヨウ</t>
    </rPh>
    <rPh sb="269" eb="271">
      <t>ゾウカ</t>
    </rPh>
    <rPh sb="276" eb="278">
      <t>ヨソウ</t>
    </rPh>
    <rPh sb="413" eb="414">
      <t>オヨ</t>
    </rPh>
    <rPh sb="415" eb="417">
      <t>ゼンコク</t>
    </rPh>
    <rPh sb="417" eb="419">
      <t>ヘイキン</t>
    </rPh>
    <rPh sb="556" eb="558">
      <t>ゼンコク</t>
    </rPh>
    <rPh sb="558" eb="560">
      <t>ヘイキン</t>
    </rPh>
    <rPh sb="561" eb="563">
      <t>シタマワ</t>
    </rPh>
    <rPh sb="568" eb="569">
      <t>ヒ</t>
    </rPh>
    <rPh sb="570" eb="571">
      <t>ツヅ</t>
    </rPh>
    <rPh sb="572" eb="574">
      <t>ジョウショウ</t>
    </rPh>
    <rPh sb="575" eb="576">
      <t>ム</t>
    </rPh>
    <rPh sb="578" eb="580">
      <t>ドリョク</t>
    </rPh>
    <rPh sb="581" eb="582">
      <t>モト</t>
    </rPh>
    <phoneticPr fontId="16"/>
  </si>
  <si>
    <t>現時点では、経営の健全性、施設の効率性は概ね確保されているといえます。しかしながら、南海トラフ大地震等の災害が想定される中、老朽化した浄水場の更新や法定耐用年数を超えた配管の布設替を如何にして行うかが喫緊の課題となっています。今後は、給水人口の減少による給水収益の低下等も考慮しながら、アセットマネジメントの実施、経営戦略の策定を通して、安定的な経営に資する適正な料金改定が必要となっています。</t>
    <rPh sb="42" eb="44">
      <t>ナンカイ</t>
    </rPh>
    <rPh sb="47" eb="50">
      <t>ダイジシン</t>
    </rPh>
    <rPh sb="50" eb="51">
      <t>トウ</t>
    </rPh>
    <rPh sb="52" eb="54">
      <t>サイガイ</t>
    </rPh>
    <rPh sb="55" eb="57">
      <t>ソウテイ</t>
    </rPh>
    <rPh sb="60" eb="61">
      <t>ナカ</t>
    </rPh>
    <rPh sb="71" eb="73">
      <t>コウシン</t>
    </rPh>
    <rPh sb="84" eb="86">
      <t>ハイカン</t>
    </rPh>
    <rPh sb="87" eb="90">
      <t>フセツガ</t>
    </rPh>
    <rPh sb="91" eb="93">
      <t>イカ</t>
    </rPh>
    <rPh sb="96" eb="97">
      <t>オコナ</t>
    </rPh>
    <rPh sb="100" eb="102">
      <t>キッキン</t>
    </rPh>
    <rPh sb="103" eb="105">
      <t>カダイ</t>
    </rPh>
    <rPh sb="113" eb="115">
      <t>コンゴ</t>
    </rPh>
    <rPh sb="132" eb="134">
      <t>テイカ</t>
    </rPh>
    <rPh sb="134" eb="135">
      <t>トウ</t>
    </rPh>
    <rPh sb="136" eb="138">
      <t>コウリョ</t>
    </rPh>
    <rPh sb="154" eb="156">
      <t>ジッシ</t>
    </rPh>
    <rPh sb="157" eb="159">
      <t>ケイエイ</t>
    </rPh>
    <rPh sb="159" eb="161">
      <t>センリャク</t>
    </rPh>
    <rPh sb="162" eb="164">
      <t>サクテイ</t>
    </rPh>
    <rPh sb="165" eb="166">
      <t>トオ</t>
    </rPh>
    <rPh sb="169" eb="172">
      <t>アンテイテキ</t>
    </rPh>
    <rPh sb="173" eb="175">
      <t>ケイエイ</t>
    </rPh>
    <rPh sb="176" eb="177">
      <t>シ</t>
    </rPh>
    <rPh sb="179" eb="181">
      <t>テキセイ</t>
    </rPh>
    <rPh sb="182" eb="184">
      <t>リョウキン</t>
    </rPh>
    <rPh sb="184" eb="186">
      <t>カイテイ</t>
    </rPh>
    <rPh sb="187" eb="189">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</si>
</sst>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1.03</c:v>
                </c:pt>
                <c:pt idx="1">
                  <c:v>1.05</c:v>
                </c:pt>
                <c:pt idx="2">
                  <c:v>1.04</c:v>
                </c:pt>
                <c:pt idx="3">
                  <c:v>0.02</c:v>
                </c:pt>
                <c:pt idx="4">
                  <c:v>1.33</c:v>
                </c:pt>
              </c:numCache>
            </c:numRef>
          </c:val>
          <c:extLst>
            <c:ext xmlns:c16="http://schemas.microsoft.com/office/drawing/2014/chart" uri="{C3380CC4-5D6E-409C-BE32-E72D297353CC}">
              <c16:uniqueId val="{00000000-6667-49D5-904F-7E49D1FC09E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6667-49D5-904F-7E49D1FC09E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68.03</c:v>
                </c:pt>
                <c:pt idx="1">
                  <c:v>68.64</c:v>
                </c:pt>
                <c:pt idx="2">
                  <c:v>68.989999999999995</c:v>
                </c:pt>
                <c:pt idx="3">
                  <c:v>72.040000000000006</c:v>
                </c:pt>
                <c:pt idx="4">
                  <c:v>69.73</c:v>
                </c:pt>
              </c:numCache>
            </c:numRef>
          </c:val>
          <c:extLst>
            <c:ext xmlns:c16="http://schemas.microsoft.com/office/drawing/2014/chart" uri="{C3380CC4-5D6E-409C-BE32-E72D297353CC}">
              <c16:uniqueId val="{00000000-22FD-4F2F-A4B8-FAE63E46601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22FD-4F2F-A4B8-FAE63E46601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85.12</c:v>
                </c:pt>
                <c:pt idx="1">
                  <c:v>85.86</c:v>
                </c:pt>
                <c:pt idx="2">
                  <c:v>86.12</c:v>
                </c:pt>
                <c:pt idx="3">
                  <c:v>85.95</c:v>
                </c:pt>
                <c:pt idx="4">
                  <c:v>86.09</c:v>
                </c:pt>
              </c:numCache>
            </c:numRef>
          </c:val>
          <c:extLst>
            <c:ext xmlns:c16="http://schemas.microsoft.com/office/drawing/2014/chart" uri="{C3380CC4-5D6E-409C-BE32-E72D297353CC}">
              <c16:uniqueId val="{00000000-8B50-4BE6-A53F-6E2AA3DA6DB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8B50-4BE6-A53F-6E2AA3DA6DB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113.35</c:v>
                </c:pt>
                <c:pt idx="1">
                  <c:v>121.8</c:v>
                </c:pt>
                <c:pt idx="2">
                  <c:v>123.14</c:v>
                </c:pt>
                <c:pt idx="3">
                  <c:v>121.96</c:v>
                </c:pt>
                <c:pt idx="4">
                  <c:v>116.84</c:v>
                </c:pt>
              </c:numCache>
            </c:numRef>
          </c:val>
          <c:extLst>
            <c:ext xmlns:c16="http://schemas.microsoft.com/office/drawing/2014/chart" uri="{C3380CC4-5D6E-409C-BE32-E72D297353CC}">
              <c16:uniqueId val="{00000000-10B3-451B-938C-A9561FC1796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10B3-451B-938C-A9561FC1796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54.69</c:v>
                </c:pt>
                <c:pt idx="1">
                  <c:v>56.27</c:v>
                </c:pt>
                <c:pt idx="2">
                  <c:v>56</c:v>
                </c:pt>
                <c:pt idx="3">
                  <c:v>50.16</c:v>
                </c:pt>
                <c:pt idx="4">
                  <c:v>50.5</c:v>
                </c:pt>
              </c:numCache>
            </c:numRef>
          </c:val>
          <c:extLst>
            <c:ext xmlns:c16="http://schemas.microsoft.com/office/drawing/2014/chart" uri="{C3380CC4-5D6E-409C-BE32-E72D297353CC}">
              <c16:uniqueId val="{00000000-85D4-415B-9164-7DF99A65673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85D4-415B-9164-7DF99A65673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8.86</c:v>
                </c:pt>
                <c:pt idx="1">
                  <c:v>10.98</c:v>
                </c:pt>
                <c:pt idx="2">
                  <c:v>10.99</c:v>
                </c:pt>
                <c:pt idx="3">
                  <c:v>10.43</c:v>
                </c:pt>
                <c:pt idx="4">
                  <c:v>15.66</c:v>
                </c:pt>
              </c:numCache>
            </c:numRef>
          </c:val>
          <c:extLst>
            <c:ext xmlns:c16="http://schemas.microsoft.com/office/drawing/2014/chart" uri="{C3380CC4-5D6E-409C-BE32-E72D297353CC}">
              <c16:uniqueId val="{00000000-D4C6-4C93-8308-E96E9019965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D4C6-4C93-8308-E96E9019965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74-4703-B473-1065EE62370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9874-4703-B473-1065EE62370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424.16</c:v>
                </c:pt>
                <c:pt idx="1">
                  <c:v>500.46</c:v>
                </c:pt>
                <c:pt idx="2">
                  <c:v>509.72</c:v>
                </c:pt>
                <c:pt idx="3">
                  <c:v>404.59</c:v>
                </c:pt>
                <c:pt idx="4">
                  <c:v>373.6</c:v>
                </c:pt>
              </c:numCache>
            </c:numRef>
          </c:val>
          <c:extLst>
            <c:ext xmlns:c16="http://schemas.microsoft.com/office/drawing/2014/chart" uri="{C3380CC4-5D6E-409C-BE32-E72D297353CC}">
              <c16:uniqueId val="{00000000-4998-4B95-A4DA-940FE876701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4998-4B95-A4DA-940FE876701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224.05</c:v>
                </c:pt>
                <c:pt idx="1">
                  <c:v>242.47</c:v>
                </c:pt>
                <c:pt idx="2">
                  <c:v>239.2</c:v>
                </c:pt>
                <c:pt idx="3">
                  <c:v>337.44</c:v>
                </c:pt>
                <c:pt idx="4">
                  <c:v>338.97</c:v>
                </c:pt>
              </c:numCache>
            </c:numRef>
          </c:val>
          <c:extLst>
            <c:ext xmlns:c16="http://schemas.microsoft.com/office/drawing/2014/chart" uri="{C3380CC4-5D6E-409C-BE32-E72D297353CC}">
              <c16:uniqueId val="{00000000-573A-45D7-ACAD-2A77C9F0AA3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573A-45D7-ACAD-2A77C9F0AA3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107.73</c:v>
                </c:pt>
                <c:pt idx="1">
                  <c:v>115.9</c:v>
                </c:pt>
                <c:pt idx="2">
                  <c:v>116.54</c:v>
                </c:pt>
                <c:pt idx="3">
                  <c:v>116.15</c:v>
                </c:pt>
                <c:pt idx="4">
                  <c:v>111.8</c:v>
                </c:pt>
              </c:numCache>
            </c:numRef>
          </c:val>
          <c:extLst>
            <c:ext xmlns:c16="http://schemas.microsoft.com/office/drawing/2014/chart" uri="{C3380CC4-5D6E-409C-BE32-E72D297353CC}">
              <c16:uniqueId val="{00000000-3362-4912-ABBC-8C584015F9B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3362-4912-ABBC-8C584015F9B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143.51</c:v>
                </c:pt>
                <c:pt idx="1">
                  <c:v>132.22</c:v>
                </c:pt>
                <c:pt idx="2">
                  <c:v>131.29</c:v>
                </c:pt>
                <c:pt idx="3">
                  <c:v>133</c:v>
                </c:pt>
                <c:pt idx="4">
                  <c:v>139.28</c:v>
                </c:pt>
              </c:numCache>
            </c:numRef>
          </c:val>
          <c:extLst>
            <c:ext xmlns:c16="http://schemas.microsoft.com/office/drawing/2014/chart" uri="{C3380CC4-5D6E-409C-BE32-E72D297353CC}">
              <c16:uniqueId val="{00000000-07C9-4F3A-942F-92B1D9E5F55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07C9-4F3A-942F-92B1D9E5F55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大分県　杵築市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28873</v>
      </c>
      <c r="AM8" s="71"/>
      <c r="AN8" s="71"/>
      <c r="AO8" s="71"/>
      <c r="AP8" s="71"/>
      <c r="AQ8" s="71"/>
      <c r="AR8" s="71"/>
      <c r="AS8" s="71"/>
      <c r="AT8" s="67">
        <f>データ!$S$6</f>
        <v>280.08</v>
      </c>
      <c r="AU8" s="68"/>
      <c r="AV8" s="68"/>
      <c r="AW8" s="68"/>
      <c r="AX8" s="68"/>
      <c r="AY8" s="68"/>
      <c r="AZ8" s="68"/>
      <c r="BA8" s="68"/>
      <c r="BB8" s="70">
        <f>データ!$T$6</f>
        <v>103.09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64.63</v>
      </c>
      <c r="J10" s="68"/>
      <c r="K10" s="68"/>
      <c r="L10" s="68"/>
      <c r="M10" s="68"/>
      <c r="N10" s="68"/>
      <c r="O10" s="69"/>
      <c r="P10" s="70">
        <f>データ!$P$6</f>
        <v>71.87</v>
      </c>
      <c r="Q10" s="70"/>
      <c r="R10" s="70"/>
      <c r="S10" s="70"/>
      <c r="T10" s="70"/>
      <c r="U10" s="70"/>
      <c r="V10" s="70"/>
      <c r="W10" s="71">
        <f>データ!$Q$6</f>
        <v>3190</v>
      </c>
      <c r="X10" s="71"/>
      <c r="Y10" s="71"/>
      <c r="Z10" s="71"/>
      <c r="AA10" s="71"/>
      <c r="AB10" s="71"/>
      <c r="AC10" s="71"/>
      <c r="AD10" s="2"/>
      <c r="AE10" s="2"/>
      <c r="AF10" s="2"/>
      <c r="AG10" s="2"/>
      <c r="AH10" s="4"/>
      <c r="AI10" s="4"/>
      <c r="AJ10" s="4"/>
      <c r="AK10" s="4"/>
      <c r="AL10" s="71">
        <f>データ!$U$6</f>
        <v>20617</v>
      </c>
      <c r="AM10" s="71"/>
      <c r="AN10" s="71"/>
      <c r="AO10" s="71"/>
      <c r="AP10" s="71"/>
      <c r="AQ10" s="71"/>
      <c r="AR10" s="71"/>
      <c r="AS10" s="71"/>
      <c r="AT10" s="67">
        <f>データ!$V$6</f>
        <v>65.5</v>
      </c>
      <c r="AU10" s="68"/>
      <c r="AV10" s="68"/>
      <c r="AW10" s="68"/>
      <c r="AX10" s="68"/>
      <c r="AY10" s="68"/>
      <c r="AZ10" s="68"/>
      <c r="BA10" s="68"/>
      <c r="BB10" s="70">
        <f>データ!$W$6</f>
        <v>314.76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115</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6R9mlRBGgoWfKCj8l8A2X2LOAYWfJCk9njPjdGlHbiwbeXiWsUz77XX9TfjvGo0oD/5MNzWygVDwFxgX02yQ==" saltValue="chtYHiCdBYlxACXhvuYjL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442101</v>
      </c>
      <c r="D6" s="34">
        <f t="shared" si="3"/>
        <v>46</v>
      </c>
      <c r="E6" s="34">
        <f t="shared" si="3"/>
        <v>1</v>
      </c>
      <c r="F6" s="34">
        <f t="shared" si="3"/>
        <v>0</v>
      </c>
      <c r="G6" s="34">
        <f t="shared" si="3"/>
        <v>1</v>
      </c>
      <c r="H6" s="34" t="str">
        <f t="shared" si="3"/>
        <v>大分県　杵築市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64.63</v>
      </c>
      <c r="P6" s="35">
        <f t="shared" si="3"/>
        <v>71.87</v>
      </c>
      <c r="Q6" s="35">
        <f t="shared" si="3"/>
        <v>3190</v>
      </c>
      <c r="R6" s="35">
        <f t="shared" si="3"/>
        <v>28873</v>
      </c>
      <c r="S6" s="35">
        <f t="shared" si="3"/>
        <v>280.08</v>
      </c>
      <c r="T6" s="35">
        <f t="shared" si="3"/>
        <v>103.09</v>
      </c>
      <c r="U6" s="35">
        <f t="shared" si="3"/>
        <v>20617</v>
      </c>
      <c r="V6" s="35">
        <f t="shared" si="3"/>
        <v>65.5</v>
      </c>
      <c r="W6" s="35">
        <f t="shared" si="3"/>
        <v>314.76</v>
      </c>
      <c r="X6" s="36">
        <f>IF(X7="",NA(),X7)</f>
        <v>113.35</v>
      </c>
      <c r="Y6" s="36">
        <f t="shared" ref="Y6:AG6" si="4">IF(Y7="",NA(),Y7)</f>
        <v>121.8</v>
      </c>
      <c r="Z6" s="36">
        <f t="shared" si="4"/>
        <v>123.14</v>
      </c>
      <c r="AA6" s="36">
        <f t="shared" si="4"/>
        <v>121.96</v>
      </c>
      <c r="AB6" s="36">
        <f t="shared" si="4"/>
        <v>116.84</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424.16</v>
      </c>
      <c r="AU6" s="36">
        <f t="shared" ref="AU6:BC6" si="6">IF(AU7="",NA(),AU7)</f>
        <v>500.46</v>
      </c>
      <c r="AV6" s="36">
        <f t="shared" si="6"/>
        <v>509.72</v>
      </c>
      <c r="AW6" s="36">
        <f t="shared" si="6"/>
        <v>404.59</v>
      </c>
      <c r="AX6" s="36">
        <f t="shared" si="6"/>
        <v>373.6</v>
      </c>
      <c r="AY6" s="36">
        <f t="shared" si="6"/>
        <v>391.54</v>
      </c>
      <c r="AZ6" s="36">
        <f t="shared" si="6"/>
        <v>384.34</v>
      </c>
      <c r="BA6" s="36">
        <f t="shared" si="6"/>
        <v>359.47</v>
      </c>
      <c r="BB6" s="36">
        <f t="shared" si="6"/>
        <v>369.69</v>
      </c>
      <c r="BC6" s="36">
        <f t="shared" si="6"/>
        <v>379.08</v>
      </c>
      <c r="BD6" s="35" t="str">
        <f>IF(BD7="","",IF(BD7="-","【-】","【"&amp;SUBSTITUTE(TEXT(BD7,"#,##0.00"),"-","△")&amp;"】"))</f>
        <v>【264.97】</v>
      </c>
      <c r="BE6" s="36">
        <f>IF(BE7="",NA(),BE7)</f>
        <v>224.05</v>
      </c>
      <c r="BF6" s="36">
        <f t="shared" ref="BF6:BN6" si="7">IF(BF7="",NA(),BF7)</f>
        <v>242.47</v>
      </c>
      <c r="BG6" s="36">
        <f t="shared" si="7"/>
        <v>239.2</v>
      </c>
      <c r="BH6" s="36">
        <f t="shared" si="7"/>
        <v>337.44</v>
      </c>
      <c r="BI6" s="36">
        <f t="shared" si="7"/>
        <v>338.97</v>
      </c>
      <c r="BJ6" s="36">
        <f t="shared" si="7"/>
        <v>386.97</v>
      </c>
      <c r="BK6" s="36">
        <f t="shared" si="7"/>
        <v>380.58</v>
      </c>
      <c r="BL6" s="36">
        <f t="shared" si="7"/>
        <v>401.79</v>
      </c>
      <c r="BM6" s="36">
        <f t="shared" si="7"/>
        <v>402.99</v>
      </c>
      <c r="BN6" s="36">
        <f t="shared" si="7"/>
        <v>398.98</v>
      </c>
      <c r="BO6" s="35" t="str">
        <f>IF(BO7="","",IF(BO7="-","【-】","【"&amp;SUBSTITUTE(TEXT(BO7,"#,##0.00"),"-","△")&amp;"】"))</f>
        <v>【266.61】</v>
      </c>
      <c r="BP6" s="36">
        <f>IF(BP7="",NA(),BP7)</f>
        <v>107.73</v>
      </c>
      <c r="BQ6" s="36">
        <f t="shared" ref="BQ6:BY6" si="8">IF(BQ7="",NA(),BQ7)</f>
        <v>115.9</v>
      </c>
      <c r="BR6" s="36">
        <f t="shared" si="8"/>
        <v>116.54</v>
      </c>
      <c r="BS6" s="36">
        <f t="shared" si="8"/>
        <v>116.15</v>
      </c>
      <c r="BT6" s="36">
        <f t="shared" si="8"/>
        <v>111.8</v>
      </c>
      <c r="BU6" s="36">
        <f t="shared" si="8"/>
        <v>101.72</v>
      </c>
      <c r="BV6" s="36">
        <f t="shared" si="8"/>
        <v>102.38</v>
      </c>
      <c r="BW6" s="36">
        <f t="shared" si="8"/>
        <v>100.12</v>
      </c>
      <c r="BX6" s="36">
        <f t="shared" si="8"/>
        <v>98.66</v>
      </c>
      <c r="BY6" s="36">
        <f t="shared" si="8"/>
        <v>98.64</v>
      </c>
      <c r="BZ6" s="35" t="str">
        <f>IF(BZ7="","",IF(BZ7="-","【-】","【"&amp;SUBSTITUTE(TEXT(BZ7,"#,##0.00"),"-","△")&amp;"】"))</f>
        <v>【103.24】</v>
      </c>
      <c r="CA6" s="36">
        <f>IF(CA7="",NA(),CA7)</f>
        <v>143.51</v>
      </c>
      <c r="CB6" s="36">
        <f t="shared" ref="CB6:CJ6" si="9">IF(CB7="",NA(),CB7)</f>
        <v>132.22</v>
      </c>
      <c r="CC6" s="36">
        <f t="shared" si="9"/>
        <v>131.29</v>
      </c>
      <c r="CD6" s="36">
        <f t="shared" si="9"/>
        <v>133</v>
      </c>
      <c r="CE6" s="36">
        <f t="shared" si="9"/>
        <v>139.28</v>
      </c>
      <c r="CF6" s="36">
        <f t="shared" si="9"/>
        <v>168.2</v>
      </c>
      <c r="CG6" s="36">
        <f t="shared" si="9"/>
        <v>168.67</v>
      </c>
      <c r="CH6" s="36">
        <f t="shared" si="9"/>
        <v>174.97</v>
      </c>
      <c r="CI6" s="36">
        <f t="shared" si="9"/>
        <v>178.59</v>
      </c>
      <c r="CJ6" s="36">
        <f t="shared" si="9"/>
        <v>178.92</v>
      </c>
      <c r="CK6" s="35" t="str">
        <f>IF(CK7="","",IF(CK7="-","【-】","【"&amp;SUBSTITUTE(TEXT(CK7,"#,##0.00"),"-","△")&amp;"】"))</f>
        <v>【168.38】</v>
      </c>
      <c r="CL6" s="36">
        <f>IF(CL7="",NA(),CL7)</f>
        <v>68.03</v>
      </c>
      <c r="CM6" s="36">
        <f t="shared" ref="CM6:CU6" si="10">IF(CM7="",NA(),CM7)</f>
        <v>68.64</v>
      </c>
      <c r="CN6" s="36">
        <f t="shared" si="10"/>
        <v>68.989999999999995</v>
      </c>
      <c r="CO6" s="36">
        <f t="shared" si="10"/>
        <v>72.040000000000006</v>
      </c>
      <c r="CP6" s="36">
        <f t="shared" si="10"/>
        <v>69.73</v>
      </c>
      <c r="CQ6" s="36">
        <f t="shared" si="10"/>
        <v>54.77</v>
      </c>
      <c r="CR6" s="36">
        <f t="shared" si="10"/>
        <v>54.92</v>
      </c>
      <c r="CS6" s="36">
        <f t="shared" si="10"/>
        <v>55.63</v>
      </c>
      <c r="CT6" s="36">
        <f t="shared" si="10"/>
        <v>55.03</v>
      </c>
      <c r="CU6" s="36">
        <f t="shared" si="10"/>
        <v>55.14</v>
      </c>
      <c r="CV6" s="35" t="str">
        <f>IF(CV7="","",IF(CV7="-","【-】","【"&amp;SUBSTITUTE(TEXT(CV7,"#,##0.00"),"-","△")&amp;"】"))</f>
        <v>【60.00】</v>
      </c>
      <c r="CW6" s="36">
        <f>IF(CW7="",NA(),CW7)</f>
        <v>85.12</v>
      </c>
      <c r="CX6" s="36">
        <f t="shared" ref="CX6:DF6" si="11">IF(CX7="",NA(),CX7)</f>
        <v>85.86</v>
      </c>
      <c r="CY6" s="36">
        <f t="shared" si="11"/>
        <v>86.12</v>
      </c>
      <c r="CZ6" s="36">
        <f t="shared" si="11"/>
        <v>85.95</v>
      </c>
      <c r="DA6" s="36">
        <f t="shared" si="11"/>
        <v>86.09</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54.69</v>
      </c>
      <c r="DI6" s="36">
        <f t="shared" ref="DI6:DQ6" si="12">IF(DI7="",NA(),DI7)</f>
        <v>56.27</v>
      </c>
      <c r="DJ6" s="36">
        <f t="shared" si="12"/>
        <v>56</v>
      </c>
      <c r="DK6" s="36">
        <f t="shared" si="12"/>
        <v>50.16</v>
      </c>
      <c r="DL6" s="36">
        <f t="shared" si="12"/>
        <v>50.5</v>
      </c>
      <c r="DM6" s="36">
        <f t="shared" si="12"/>
        <v>47.46</v>
      </c>
      <c r="DN6" s="36">
        <f t="shared" si="12"/>
        <v>48.49</v>
      </c>
      <c r="DO6" s="36">
        <f t="shared" si="12"/>
        <v>48.05</v>
      </c>
      <c r="DP6" s="36">
        <f t="shared" si="12"/>
        <v>48.87</v>
      </c>
      <c r="DQ6" s="36">
        <f t="shared" si="12"/>
        <v>49.92</v>
      </c>
      <c r="DR6" s="35" t="str">
        <f>IF(DR7="","",IF(DR7="-","【-】","【"&amp;SUBSTITUTE(TEXT(DR7,"#,##0.00"),"-","△")&amp;"】"))</f>
        <v>【49.59】</v>
      </c>
      <c r="DS6" s="36">
        <f>IF(DS7="",NA(),DS7)</f>
        <v>8.86</v>
      </c>
      <c r="DT6" s="36">
        <f t="shared" ref="DT6:EB6" si="13">IF(DT7="",NA(),DT7)</f>
        <v>10.98</v>
      </c>
      <c r="DU6" s="36">
        <f t="shared" si="13"/>
        <v>10.99</v>
      </c>
      <c r="DV6" s="36">
        <f t="shared" si="13"/>
        <v>10.43</v>
      </c>
      <c r="DW6" s="36">
        <f t="shared" si="13"/>
        <v>15.66</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1.03</v>
      </c>
      <c r="EE6" s="36">
        <f t="shared" ref="EE6:EM6" si="14">IF(EE7="",NA(),EE7)</f>
        <v>1.05</v>
      </c>
      <c r="EF6" s="36">
        <f t="shared" si="14"/>
        <v>1.04</v>
      </c>
      <c r="EG6" s="36">
        <f t="shared" si="14"/>
        <v>0.02</v>
      </c>
      <c r="EH6" s="36">
        <f t="shared" si="14"/>
        <v>1.33</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442101</v>
      </c>
      <c r="D7" s="38">
        <v>46</v>
      </c>
      <c r="E7" s="38">
        <v>1</v>
      </c>
      <c r="F7" s="38">
        <v>0</v>
      </c>
      <c r="G7" s="38">
        <v>1</v>
      </c>
      <c r="H7" s="38" t="s">
        <v>93</v>
      </c>
      <c r="I7" s="38" t="s">
        <v>94</v>
      </c>
      <c r="J7" s="38" t="s">
        <v>95</v>
      </c>
      <c r="K7" s="38" t="s">
        <v>96</v>
      </c>
      <c r="L7" s="38" t="s">
        <v>97</v>
      </c>
      <c r="M7" s="38" t="s">
        <v>98</v>
      </c>
      <c r="N7" s="39" t="s">
        <v>99</v>
      </c>
      <c r="O7" s="39">
        <v>64.63</v>
      </c>
      <c r="P7" s="39">
        <v>71.87</v>
      </c>
      <c r="Q7" s="39">
        <v>3190</v>
      </c>
      <c r="R7" s="39">
        <v>28873</v>
      </c>
      <c r="S7" s="39">
        <v>280.08</v>
      </c>
      <c r="T7" s="39">
        <v>103.09</v>
      </c>
      <c r="U7" s="39">
        <v>20617</v>
      </c>
      <c r="V7" s="39">
        <v>65.5</v>
      </c>
      <c r="W7" s="39">
        <v>314.76</v>
      </c>
      <c r="X7" s="39">
        <v>113.35</v>
      </c>
      <c r="Y7" s="39">
        <v>121.8</v>
      </c>
      <c r="Z7" s="39">
        <v>123.14</v>
      </c>
      <c r="AA7" s="39">
        <v>121.96</v>
      </c>
      <c r="AB7" s="39">
        <v>116.84</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424.16</v>
      </c>
      <c r="AU7" s="39">
        <v>500.46</v>
      </c>
      <c r="AV7" s="39">
        <v>509.72</v>
      </c>
      <c r="AW7" s="39">
        <v>404.59</v>
      </c>
      <c r="AX7" s="39">
        <v>373.6</v>
      </c>
      <c r="AY7" s="39">
        <v>391.54</v>
      </c>
      <c r="AZ7" s="39">
        <v>384.34</v>
      </c>
      <c r="BA7" s="39">
        <v>359.47</v>
      </c>
      <c r="BB7" s="39">
        <v>369.69</v>
      </c>
      <c r="BC7" s="39">
        <v>379.08</v>
      </c>
      <c r="BD7" s="39">
        <v>264.97000000000003</v>
      </c>
      <c r="BE7" s="39">
        <v>224.05</v>
      </c>
      <c r="BF7" s="39">
        <v>242.47</v>
      </c>
      <c r="BG7" s="39">
        <v>239.2</v>
      </c>
      <c r="BH7" s="39">
        <v>337.44</v>
      </c>
      <c r="BI7" s="39">
        <v>338.97</v>
      </c>
      <c r="BJ7" s="39">
        <v>386.97</v>
      </c>
      <c r="BK7" s="39">
        <v>380.58</v>
      </c>
      <c r="BL7" s="39">
        <v>401.79</v>
      </c>
      <c r="BM7" s="39">
        <v>402.99</v>
      </c>
      <c r="BN7" s="39">
        <v>398.98</v>
      </c>
      <c r="BO7" s="39">
        <v>266.61</v>
      </c>
      <c r="BP7" s="39">
        <v>107.73</v>
      </c>
      <c r="BQ7" s="39">
        <v>115.9</v>
      </c>
      <c r="BR7" s="39">
        <v>116.54</v>
      </c>
      <c r="BS7" s="39">
        <v>116.15</v>
      </c>
      <c r="BT7" s="39">
        <v>111.8</v>
      </c>
      <c r="BU7" s="39">
        <v>101.72</v>
      </c>
      <c r="BV7" s="39">
        <v>102.38</v>
      </c>
      <c r="BW7" s="39">
        <v>100.12</v>
      </c>
      <c r="BX7" s="39">
        <v>98.66</v>
      </c>
      <c r="BY7" s="39">
        <v>98.64</v>
      </c>
      <c r="BZ7" s="39">
        <v>103.24</v>
      </c>
      <c r="CA7" s="39">
        <v>143.51</v>
      </c>
      <c r="CB7" s="39">
        <v>132.22</v>
      </c>
      <c r="CC7" s="39">
        <v>131.29</v>
      </c>
      <c r="CD7" s="39">
        <v>133</v>
      </c>
      <c r="CE7" s="39">
        <v>139.28</v>
      </c>
      <c r="CF7" s="39">
        <v>168.2</v>
      </c>
      <c r="CG7" s="39">
        <v>168.67</v>
      </c>
      <c r="CH7" s="39">
        <v>174.97</v>
      </c>
      <c r="CI7" s="39">
        <v>178.59</v>
      </c>
      <c r="CJ7" s="39">
        <v>178.92</v>
      </c>
      <c r="CK7" s="39">
        <v>168.38</v>
      </c>
      <c r="CL7" s="39">
        <v>68.03</v>
      </c>
      <c r="CM7" s="39">
        <v>68.64</v>
      </c>
      <c r="CN7" s="39">
        <v>68.989999999999995</v>
      </c>
      <c r="CO7" s="39">
        <v>72.040000000000006</v>
      </c>
      <c r="CP7" s="39">
        <v>69.73</v>
      </c>
      <c r="CQ7" s="39">
        <v>54.77</v>
      </c>
      <c r="CR7" s="39">
        <v>54.92</v>
      </c>
      <c r="CS7" s="39">
        <v>55.63</v>
      </c>
      <c r="CT7" s="39">
        <v>55.03</v>
      </c>
      <c r="CU7" s="39">
        <v>55.14</v>
      </c>
      <c r="CV7" s="39">
        <v>60</v>
      </c>
      <c r="CW7" s="39">
        <v>85.12</v>
      </c>
      <c r="CX7" s="39">
        <v>85.86</v>
      </c>
      <c r="CY7" s="39">
        <v>86.12</v>
      </c>
      <c r="CZ7" s="39">
        <v>85.95</v>
      </c>
      <c r="DA7" s="39">
        <v>86.09</v>
      </c>
      <c r="DB7" s="39">
        <v>82.89</v>
      </c>
      <c r="DC7" s="39">
        <v>82.66</v>
      </c>
      <c r="DD7" s="39">
        <v>82.04</v>
      </c>
      <c r="DE7" s="39">
        <v>81.900000000000006</v>
      </c>
      <c r="DF7" s="39">
        <v>81.39</v>
      </c>
      <c r="DG7" s="39">
        <v>89.8</v>
      </c>
      <c r="DH7" s="39">
        <v>54.69</v>
      </c>
      <c r="DI7" s="39">
        <v>56.27</v>
      </c>
      <c r="DJ7" s="39">
        <v>56</v>
      </c>
      <c r="DK7" s="39">
        <v>50.16</v>
      </c>
      <c r="DL7" s="39">
        <v>50.5</v>
      </c>
      <c r="DM7" s="39">
        <v>47.46</v>
      </c>
      <c r="DN7" s="39">
        <v>48.49</v>
      </c>
      <c r="DO7" s="39">
        <v>48.05</v>
      </c>
      <c r="DP7" s="39">
        <v>48.87</v>
      </c>
      <c r="DQ7" s="39">
        <v>49.92</v>
      </c>
      <c r="DR7" s="39">
        <v>49.59</v>
      </c>
      <c r="DS7" s="39">
        <v>8.86</v>
      </c>
      <c r="DT7" s="39">
        <v>10.98</v>
      </c>
      <c r="DU7" s="39">
        <v>10.99</v>
      </c>
      <c r="DV7" s="39">
        <v>10.43</v>
      </c>
      <c r="DW7" s="39">
        <v>15.66</v>
      </c>
      <c r="DX7" s="39">
        <v>9.7100000000000009</v>
      </c>
      <c r="DY7" s="39">
        <v>12.79</v>
      </c>
      <c r="DZ7" s="39">
        <v>13.39</v>
      </c>
      <c r="EA7" s="39">
        <v>14.85</v>
      </c>
      <c r="EB7" s="39">
        <v>16.88</v>
      </c>
      <c r="EC7" s="39">
        <v>19.440000000000001</v>
      </c>
      <c r="ED7" s="39">
        <v>1.03</v>
      </c>
      <c r="EE7" s="39">
        <v>1.05</v>
      </c>
      <c r="EF7" s="39">
        <v>1.04</v>
      </c>
      <c r="EG7" s="39">
        <v>0.02</v>
      </c>
      <c r="EH7" s="39">
        <v>1.33</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2021-01-20T07:59:34Z</cp:lastPrinted>
  <dcterms:created xsi:type="dcterms:W3CDTF">2020-12-04T02:16:22Z</dcterms:created>
  <dcterms:modified xsi:type="dcterms:W3CDTF">2022-06-29T01:02:34Z</dcterms:modified>
  <cp:category/>
</cp:coreProperties>
</file>