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6臼杵市\"/>
    </mc:Choice>
  </mc:AlternateContent>
  <workbookProtection workbookAlgorithmName="SHA-512" workbookHashValue="HTxtdrtJtn8D5biY3NnQdQA17JztmdjO49CZoXvDQyBSvLYPxHwJHzduKTSZkb2dXjkM01EzU/EM2/lEOQ5PWw==" workbookSaltValue="dTfq7UTmOSZfBv1ShMC2j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<sst xmlns="http://schemas.openxmlformats.org/spreadsheetml/2006/main" count="228" uniqueCount="113">
  <si>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</si>
  <si>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</si>
  <si>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</si>
  <si>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</si>
  <si>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</si>
  <si>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</si>
  <si>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</si>
  <si>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</si>
  <si>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</si>
  <si>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</si>
  <si>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</si>
  <si>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</si>
  <si>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</si>
  <si>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</si>
  <si>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</si>
  <si>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</si>
  <si>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</si>
  <si>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</si>
  <si>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</si>
  <si>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</si>
  <si>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</si>
  <si>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</si>
  <si>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</si>
  <si>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</si>
  <si>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</si>
  <si>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</si>
  <si>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</si>
  <si>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</si>
  <si>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</si>
  <si>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</si>
  <si>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</si>
  <si>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</si>
  <si>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</si>
  <si>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</si>
  <si>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</si>
  <si>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</si>
  <si>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</si>
  <si>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</si>
  <si>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</si>
  <si>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</si>
  <si>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</si>
  <si>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</si>
  <si>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</si>
  <si>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</si>
  <si>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</si>
  <si>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</si>
  <si>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</si>
  <si>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</si>
  <si>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</si>
  <si>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</si>
  <si>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</si>
  <si>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</si>
  <si>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</si>
  <si>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</si>
  <si>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</si>
  <si>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</si>
  <si>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</si>
  <si>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</si>
  <si>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</si>
  <si>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</si>
  <si>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</si>
  <si>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</si>
  <si>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</si>
  <si>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</si>
  <si>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</si>
  <si>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</si>
  <si>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</si>
  <si>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</si>
  <si>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</si>
  <si>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</si>
  <si>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</si>
  <si>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</si>
  <si>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</si>
  <si>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</si>
  <si>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</si>
  <si>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</si>
  <si>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</si>
  <si>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</si>
  <si>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</si>
  <si>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</si>
  <si>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</si>
  <si>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</si>
  <si>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</si>
  <si>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</si>
  <si>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</si>
  <si>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</si>
  <si>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</si>
  <si>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</si>
  <si>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</si>
  <si>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</si>
  <si>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</si>
  <si>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</si>
  <si>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</si>
  <si>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</si>
  <si>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</si>
  <si>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</si>
  <si>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</si>
  <si>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</si>
  <si>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</si>
  <si>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</si>
  <si>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</si>
  <si>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</si>
  <si>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</si>
  <si>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</si>
  <si>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</si>
  <si>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</si>
  <si>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</si>
  <si>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</si>
  <si>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</si>
  <si>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</si>
  <si>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です。平成25年度以降数値は上昇し、他都市と同水準で施設の老朽化が進んでいる状況です。今後は老朽化した施設の更新をアセットマネジメントを用いて計画的に行います。
②『管路経年化率』・・・法定耐用年数を超えた管路延長の割合を表す指標です。平成27年度に耐用年数を超えた管路の大幅な更新し数値が大きく下がりました。令和元年度も類似団体平均より大きく下回っています。
③『管路更新率』・・・当該年度に更新した管路延長の割合を表す指標です。他都市に比べて低い水準で推移しています。今後も計画的に更新していく必要があります。</t>
    <rPh sb="121" eb="122">
      <t>モチ</t>
    </rPh>
    <rPh sb="208" eb="210">
      <t>レイワ</t>
    </rPh>
    <rPh sb="210" eb="211">
      <t>ガン</t>
    </rPh>
    <phoneticPr fontId="4"/>
  </si>
  <si>
    <t>①『経常収支比率』・・・経常費用が経常収益でどの程度賄われているかを示す指標です。類似団体平均より3.08ポイント低いものの、100%を上回っており良好ではありますが、今後は給水収益の減少が見込まれる中、更なる費用削減に取り組む必要があります。
③『流動比率』・・・流動負債に対する流動資産の割合で短期債務に対する支払能力を表す指標です。近年投資事業の拡大や企業債償還金の増大により大きく数値が下がっています。現金確保の手段を検討する必要があります。
④『企業債残高対給水収益比率』・・・給水収益に対する企業債残高の割合であり、企業債残高の規模を表す指標です。類似団体平均及び全国平均を大きく上回っています。給水収益の減少が見込まれる中、企業債の負荷をこれ以上増やさないようにアセットマネジメントを活用した計画的な更新投資を行っていきます。
⑤『料金回収率』・・・給水に係る費用が、どの程度給水収益で賄えているかを表した指標です。100％を上回り給水収益で賄えていることから、今後も引き続き給水収益の確保と費用削減に努めます。
⑥『給水原価』・・・有収水量1㎥あたりについて、どれだけの費用がかかっているかを表す指標です。類似団体及び全国平均を下回っており、減少傾向にあります。今後はより一層経常経費を削減し数値の改善に努めます。
⑦『施設利用率』・・・配水能力に対する配水量の割合で、施設の利用状況を判断する指標です。類似団体及び全国平均と比較しても低い水準にあります。今後施設のあり方について統廃合も含め検討が必要です。
⑧『有収率』・・・施設の稼働が収益につながっているかを判断する指標です。令和元年度決算において類似団体平均を0.89ポイント上回りましたが、全国平均より下回っています。今後も漏水対策等を行い有収率向上に努めます。</t>
    <rPh sb="349" eb="351">
      <t>カツヨウ</t>
    </rPh>
    <rPh sb="699" eb="701">
      <t>レイワ</t>
    </rPh>
    <rPh sb="701" eb="703">
      <t>ガンネン</t>
    </rPh>
    <rPh sb="703" eb="704">
      <t>ド</t>
    </rPh>
    <phoneticPr fontId="4"/>
  </si>
  <si>
    <t>臼杵市の水道事業は、年々給水人口が減少し、それに伴い給水収益も減少しています。また、施設や管路の老朽化も進んでおり、老朽化した管路からの漏水等、修繕にかかる費用も増加しています。
また、類似団体平均や全国平均に比べ『企業債残高対給水収益比率』が高く、今後も老朽化した施設や管路の更新等、施設改良費が多額になると見込まれます。また、令和２年度より簡易水道が上水道と統合されるため、更なる経営状況の圧迫が見込まれます。
こうした経営状況を踏まえ、平成２９年度からアセットマネジメントに着手し、今後の水道施設の老朽化状況や更新に係る経費とそれに対する財源の見通しをもとにした更新投資計画を策定しました。また令和２年度中に経営戦略の見直しも行います。
これを踏まえ計画的な施設更新を行い、適切な施設管理に努めるとともに、経営の合理化による歳出の削減、並びに起債残高の削減に取り組む必要があります。</t>
    <rPh sb="165" eb="167">
      <t>レイワ</t>
    </rPh>
    <rPh sb="168" eb="170">
      <t>ネンド</t>
    </rPh>
    <rPh sb="172" eb="174">
      <t>カンイ</t>
    </rPh>
    <rPh sb="174" eb="175">
      <t>スイ</t>
    </rPh>
    <rPh sb="175" eb="176">
      <t>ドウ</t>
    </rPh>
    <rPh sb="177" eb="180">
      <t>ジョウスイドウ</t>
    </rPh>
    <rPh sb="181" eb="183">
      <t>トウゴウ</t>
    </rPh>
    <rPh sb="300" eb="302">
      <t>レイワ</t>
    </rPh>
    <rPh sb="303" eb="306">
      <t>ネンドチュウ</t>
    </rPh>
    <rPh sb="307" eb="309">
      <t>ケイエイ</t>
    </rPh>
    <rPh sb="309" eb="311">
      <t>センリャク</t>
    </rPh>
    <rPh sb="312" eb="314">
      <t>ミナオ</t>
    </rPh>
    <rPh sb="316" eb="31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</si>
</sst>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0.39</c:v>
                </c:pt>
                <c:pt idx="1">
                  <c:v>7.0000000000000007E-2</c:v>
                </c:pt>
                <c:pt idx="2">
                  <c:v>0.35</c:v>
                </c:pt>
                <c:pt idx="3">
                  <c:v>0.35</c:v>
                </c:pt>
                <c:pt idx="4">
                  <c:v>0.21</c:v>
                </c:pt>
              </c:numCache>
            </c:numRef>
          </c:val>
          <c:extLst>
            <c:ext xmlns:c16="http://schemas.microsoft.com/office/drawing/2014/chart" uri="{C3380CC4-5D6E-409C-BE32-E72D297353CC}">
              <c16:uniqueId val="{00000000-A2A6-4957-9A00-8AD0F343A0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A2A6-4957-9A00-8AD0F343A0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44.37</c:v>
                </c:pt>
                <c:pt idx="1">
                  <c:v>45.02</c:v>
                </c:pt>
                <c:pt idx="2">
                  <c:v>43.68</c:v>
                </c:pt>
                <c:pt idx="3">
                  <c:v>42.2</c:v>
                </c:pt>
                <c:pt idx="4">
                  <c:v>41.95</c:v>
                </c:pt>
              </c:numCache>
            </c:numRef>
          </c:val>
          <c:extLst>
            <c:ext xmlns:c16="http://schemas.microsoft.com/office/drawing/2014/chart" uri="{C3380CC4-5D6E-409C-BE32-E72D297353CC}">
              <c16:uniqueId val="{00000000-1AF2-421D-9FC2-00C9ABEAD7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1AF2-421D-9FC2-00C9ABEAD7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85.5</c:v>
                </c:pt>
                <c:pt idx="1">
                  <c:v>83.35</c:v>
                </c:pt>
                <c:pt idx="2">
                  <c:v>85.54</c:v>
                </c:pt>
                <c:pt idx="3">
                  <c:v>86.12</c:v>
                </c:pt>
                <c:pt idx="4">
                  <c:v>85.49</c:v>
                </c:pt>
              </c:numCache>
            </c:numRef>
          </c:val>
          <c:extLst>
            <c:ext xmlns:c16="http://schemas.microsoft.com/office/drawing/2014/chart" uri="{C3380CC4-5D6E-409C-BE32-E72D297353CC}">
              <c16:uniqueId val="{00000000-85B2-4AEA-95C3-7A4443AF07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85B2-4AEA-95C3-7A4443AF07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104.16</c:v>
                </c:pt>
                <c:pt idx="1">
                  <c:v>113</c:v>
                </c:pt>
                <c:pt idx="2">
                  <c:v>109.76</c:v>
                </c:pt>
                <c:pt idx="3">
                  <c:v>105.47</c:v>
                </c:pt>
                <c:pt idx="4">
                  <c:v>105.93</c:v>
                </c:pt>
              </c:numCache>
            </c:numRef>
          </c:val>
          <c:extLst>
            <c:ext xmlns:c16="http://schemas.microsoft.com/office/drawing/2014/chart" uri="{C3380CC4-5D6E-409C-BE32-E72D297353CC}">
              <c16:uniqueId val="{00000000-2939-4E98-A758-6382468CB9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2939-4E98-A758-6382468CB9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48.35</c:v>
                </c:pt>
                <c:pt idx="1">
                  <c:v>49.9</c:v>
                </c:pt>
                <c:pt idx="2">
                  <c:v>49.98</c:v>
                </c:pt>
                <c:pt idx="3">
                  <c:v>51.47</c:v>
                </c:pt>
                <c:pt idx="4">
                  <c:v>52.63</c:v>
                </c:pt>
              </c:numCache>
            </c:numRef>
          </c:val>
          <c:extLst>
            <c:ext xmlns:c16="http://schemas.microsoft.com/office/drawing/2014/chart" uri="{C3380CC4-5D6E-409C-BE32-E72D297353CC}">
              <c16:uniqueId val="{00000000-86D9-4799-9ACF-3A040E37AF4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86D9-4799-9ACF-3A040E37AF4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3.26</c:v>
                </c:pt>
                <c:pt idx="1">
                  <c:v>3.58</c:v>
                </c:pt>
                <c:pt idx="2">
                  <c:v>3.64</c:v>
                </c:pt>
                <c:pt idx="3">
                  <c:v>3.63</c:v>
                </c:pt>
                <c:pt idx="4">
                  <c:v>4.08</c:v>
                </c:pt>
              </c:numCache>
            </c:numRef>
          </c:val>
          <c:extLst>
            <c:ext xmlns:c16="http://schemas.microsoft.com/office/drawing/2014/chart" uri="{C3380CC4-5D6E-409C-BE32-E72D297353CC}">
              <c16:uniqueId val="{00000000-932A-443A-A80E-373FB959E33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932A-443A-A80E-373FB959E33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C1-4A94-A11A-98EC071446A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CCC1-4A94-A11A-98EC071446A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61.19</c:v>
                </c:pt>
                <c:pt idx="1">
                  <c:v>77.430000000000007</c:v>
                </c:pt>
                <c:pt idx="2">
                  <c:v>61.92</c:v>
                </c:pt>
                <c:pt idx="3">
                  <c:v>69.430000000000007</c:v>
                </c:pt>
                <c:pt idx="4">
                  <c:v>74.48</c:v>
                </c:pt>
              </c:numCache>
            </c:numRef>
          </c:val>
          <c:extLst>
            <c:ext xmlns:c16="http://schemas.microsoft.com/office/drawing/2014/chart" uri="{C3380CC4-5D6E-409C-BE32-E72D297353CC}">
              <c16:uniqueId val="{00000000-9469-4AB0-97EF-C47469339E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9469-4AB0-97EF-C47469339E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545.04</c:v>
                </c:pt>
                <c:pt idx="1">
                  <c:v>528.51</c:v>
                </c:pt>
                <c:pt idx="2">
                  <c:v>552.01</c:v>
                </c:pt>
                <c:pt idx="3">
                  <c:v>547.66999999999996</c:v>
                </c:pt>
                <c:pt idx="4">
                  <c:v>545.79</c:v>
                </c:pt>
              </c:numCache>
            </c:numRef>
          </c:val>
          <c:extLst>
            <c:ext xmlns:c16="http://schemas.microsoft.com/office/drawing/2014/chart" uri="{C3380CC4-5D6E-409C-BE32-E72D297353CC}">
              <c16:uniqueId val="{00000000-D38B-4E34-90A7-89CCAD86CB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D38B-4E34-90A7-89CCAD86CB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101.65</c:v>
                </c:pt>
                <c:pt idx="1">
                  <c:v>110.2</c:v>
                </c:pt>
                <c:pt idx="2">
                  <c:v>106.37</c:v>
                </c:pt>
                <c:pt idx="3">
                  <c:v>102.82</c:v>
                </c:pt>
                <c:pt idx="4">
                  <c:v>102.77</c:v>
                </c:pt>
              </c:numCache>
            </c:numRef>
          </c:val>
          <c:extLst>
            <c:ext xmlns:c16="http://schemas.microsoft.com/office/drawing/2014/chart" uri="{C3380CC4-5D6E-409C-BE32-E72D297353CC}">
              <c16:uniqueId val="{00000000-FDC9-443D-8F37-B38DC603DE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FDC9-443D-8F37-B38DC603DE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152.88999999999999</c:v>
                </c:pt>
                <c:pt idx="1">
                  <c:v>141.80000000000001</c:v>
                </c:pt>
                <c:pt idx="2">
                  <c:v>147.03</c:v>
                </c:pt>
                <c:pt idx="3">
                  <c:v>152.49</c:v>
                </c:pt>
                <c:pt idx="4">
                  <c:v>150.88999999999999</c:v>
                </c:pt>
              </c:numCache>
            </c:numRef>
          </c:val>
          <c:extLst>
            <c:ext xmlns:c16="http://schemas.microsoft.com/office/drawing/2014/chart" uri="{C3380CC4-5D6E-409C-BE32-E72D297353CC}">
              <c16:uniqueId val="{00000000-B0E0-4D3C-9FB4-46968A292A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B0E0-4D3C-9FB4-46968A292A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大分県　臼杵市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A5</v>
      </c>
      <c r="X8" s="89"/>
      <c r="Y8" s="89"/>
      <c r="Z8" s="89"/>
      <c r="AA8" s="89"/>
      <c r="AB8" s="89"/>
      <c r="AC8" s="89"/>
      <c r="AD8" s="89" t="str">
        <f>データ!$M$6</f>
        <v>非設置</v>
      </c>
      <c r="AE8" s="89"/>
      <c r="AF8" s="89"/>
      <c r="AG8" s="89"/>
      <c r="AH8" s="89"/>
      <c r="AI8" s="89"/>
      <c r="AJ8" s="89"/>
      <c r="AK8" s="4"/>
      <c r="AL8" s="77">
        <f>データ!$R$6</f>
        <v>38231</v>
      </c>
      <c r="AM8" s="77"/>
      <c r="AN8" s="77"/>
      <c r="AO8" s="77"/>
      <c r="AP8" s="77"/>
      <c r="AQ8" s="77"/>
      <c r="AR8" s="77"/>
      <c r="AS8" s="77"/>
      <c r="AT8" s="73">
        <f>データ!$S$6</f>
        <v>291.2</v>
      </c>
      <c r="AU8" s="74"/>
      <c r="AV8" s="74"/>
      <c r="AW8" s="74"/>
      <c r="AX8" s="74"/>
      <c r="AY8" s="74"/>
      <c r="AZ8" s="74"/>
      <c r="BA8" s="74"/>
      <c r="BB8" s="76">
        <f>データ!$T$6</f>
        <v>131.29</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52.57</v>
      </c>
      <c r="J10" s="74"/>
      <c r="K10" s="74"/>
      <c r="L10" s="74"/>
      <c r="M10" s="74"/>
      <c r="N10" s="74"/>
      <c r="O10" s="75"/>
      <c r="P10" s="76">
        <f>データ!$P$6</f>
        <v>95.81</v>
      </c>
      <c r="Q10" s="76"/>
      <c r="R10" s="76"/>
      <c r="S10" s="76"/>
      <c r="T10" s="76"/>
      <c r="U10" s="76"/>
      <c r="V10" s="76"/>
      <c r="W10" s="77">
        <f>データ!$Q$6</f>
        <v>2990</v>
      </c>
      <c r="X10" s="77"/>
      <c r="Y10" s="77"/>
      <c r="Z10" s="77"/>
      <c r="AA10" s="77"/>
      <c r="AB10" s="77"/>
      <c r="AC10" s="77"/>
      <c r="AD10" s="2"/>
      <c r="AE10" s="2"/>
      <c r="AF10" s="2"/>
      <c r="AG10" s="2"/>
      <c r="AH10" s="4"/>
      <c r="AI10" s="4"/>
      <c r="AJ10" s="4"/>
      <c r="AK10" s="4"/>
      <c r="AL10" s="77">
        <f>データ!$U$6</f>
        <v>36482</v>
      </c>
      <c r="AM10" s="77"/>
      <c r="AN10" s="77"/>
      <c r="AO10" s="77"/>
      <c r="AP10" s="77"/>
      <c r="AQ10" s="77"/>
      <c r="AR10" s="77"/>
      <c r="AS10" s="77"/>
      <c r="AT10" s="73">
        <f>データ!$V$6</f>
        <v>112.05</v>
      </c>
      <c r="AU10" s="74"/>
      <c r="AV10" s="74"/>
      <c r="AW10" s="74"/>
      <c r="AX10" s="74"/>
      <c r="AY10" s="74"/>
      <c r="AZ10" s="74"/>
      <c r="BA10" s="74"/>
      <c r="BB10" s="76">
        <f>データ!$W$6</f>
        <v>325.58999999999997</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110</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7vo7+EeQAIErJlNVxnnMlrFImbtiQvCsVbJ5mDFnfkEdQ3WlULlBer70kh/J1b4fTCuwvAO+13h7SmSmTgHsA==" saltValue="AHDfVZFBLxq8HU7kOwiY7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442062</v>
      </c>
      <c r="D6" s="34">
        <f t="shared" si="3"/>
        <v>46</v>
      </c>
      <c r="E6" s="34">
        <f t="shared" si="3"/>
        <v>1</v>
      </c>
      <c r="F6" s="34">
        <f t="shared" si="3"/>
        <v>0</v>
      </c>
      <c r="G6" s="34">
        <f t="shared" si="3"/>
        <v>1</v>
      </c>
      <c r="H6" s="34" t="str">
        <f t="shared" si="3"/>
        <v>大分県　臼杵市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52.57</v>
      </c>
      <c r="P6" s="35">
        <f t="shared" si="3"/>
        <v>95.81</v>
      </c>
      <c r="Q6" s="35">
        <f t="shared" si="3"/>
        <v>2990</v>
      </c>
      <c r="R6" s="35">
        <f t="shared" si="3"/>
        <v>38231</v>
      </c>
      <c r="S6" s="35">
        <f t="shared" si="3"/>
        <v>291.2</v>
      </c>
      <c r="T6" s="35">
        <f t="shared" si="3"/>
        <v>131.29</v>
      </c>
      <c r="U6" s="35">
        <f t="shared" si="3"/>
        <v>36482</v>
      </c>
      <c r="V6" s="35">
        <f t="shared" si="3"/>
        <v>112.05</v>
      </c>
      <c r="W6" s="35">
        <f t="shared" si="3"/>
        <v>325.58999999999997</v>
      </c>
      <c r="X6" s="36">
        <f>IF(X7="",NA(),X7)</f>
        <v>104.16</v>
      </c>
      <c r="Y6" s="36">
        <f t="shared" ref="Y6:AG6" si="4">IF(Y7="",NA(),Y7)</f>
        <v>113</v>
      </c>
      <c r="Z6" s="36">
        <f t="shared" si="4"/>
        <v>109.76</v>
      </c>
      <c r="AA6" s="36">
        <f t="shared" si="4"/>
        <v>105.47</v>
      </c>
      <c r="AB6" s="36">
        <f t="shared" si="4"/>
        <v>105.93</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61.19</v>
      </c>
      <c r="AU6" s="36">
        <f t="shared" ref="AU6:BC6" si="6">IF(AU7="",NA(),AU7)</f>
        <v>77.430000000000007</v>
      </c>
      <c r="AV6" s="36">
        <f t="shared" si="6"/>
        <v>61.92</v>
      </c>
      <c r="AW6" s="36">
        <f t="shared" si="6"/>
        <v>69.430000000000007</v>
      </c>
      <c r="AX6" s="36">
        <f t="shared" si="6"/>
        <v>74.48</v>
      </c>
      <c r="AY6" s="36">
        <f t="shared" si="6"/>
        <v>371.31</v>
      </c>
      <c r="AZ6" s="36">
        <f t="shared" si="6"/>
        <v>377.63</v>
      </c>
      <c r="BA6" s="36">
        <f t="shared" si="6"/>
        <v>357.34</v>
      </c>
      <c r="BB6" s="36">
        <f t="shared" si="6"/>
        <v>366.03</v>
      </c>
      <c r="BC6" s="36">
        <f t="shared" si="6"/>
        <v>365.18</v>
      </c>
      <c r="BD6" s="35" t="str">
        <f>IF(BD7="","",IF(BD7="-","【-】","【"&amp;SUBSTITUTE(TEXT(BD7,"#,##0.00"),"-","△")&amp;"】"))</f>
        <v>【264.97】</v>
      </c>
      <c r="BE6" s="36">
        <f>IF(BE7="",NA(),BE7)</f>
        <v>545.04</v>
      </c>
      <c r="BF6" s="36">
        <f t="shared" ref="BF6:BN6" si="7">IF(BF7="",NA(),BF7)</f>
        <v>528.51</v>
      </c>
      <c r="BG6" s="36">
        <f t="shared" si="7"/>
        <v>552.01</v>
      </c>
      <c r="BH6" s="36">
        <f t="shared" si="7"/>
        <v>547.66999999999996</v>
      </c>
      <c r="BI6" s="36">
        <f t="shared" si="7"/>
        <v>545.79</v>
      </c>
      <c r="BJ6" s="36">
        <f t="shared" si="7"/>
        <v>373.09</v>
      </c>
      <c r="BK6" s="36">
        <f t="shared" si="7"/>
        <v>364.71</v>
      </c>
      <c r="BL6" s="36">
        <f t="shared" si="7"/>
        <v>373.69</v>
      </c>
      <c r="BM6" s="36">
        <f t="shared" si="7"/>
        <v>370.12</v>
      </c>
      <c r="BN6" s="36">
        <f t="shared" si="7"/>
        <v>371.65</v>
      </c>
      <c r="BO6" s="35" t="str">
        <f>IF(BO7="","",IF(BO7="-","【-】","【"&amp;SUBSTITUTE(TEXT(BO7,"#,##0.00"),"-","△")&amp;"】"))</f>
        <v>【266.61】</v>
      </c>
      <c r="BP6" s="36">
        <f>IF(BP7="",NA(),BP7)</f>
        <v>101.65</v>
      </c>
      <c r="BQ6" s="36">
        <f t="shared" ref="BQ6:BY6" si="8">IF(BQ7="",NA(),BQ7)</f>
        <v>110.2</v>
      </c>
      <c r="BR6" s="36">
        <f t="shared" si="8"/>
        <v>106.37</v>
      </c>
      <c r="BS6" s="36">
        <f t="shared" si="8"/>
        <v>102.82</v>
      </c>
      <c r="BT6" s="36">
        <f t="shared" si="8"/>
        <v>102.77</v>
      </c>
      <c r="BU6" s="36">
        <f t="shared" si="8"/>
        <v>99.99</v>
      </c>
      <c r="BV6" s="36">
        <f t="shared" si="8"/>
        <v>100.65</v>
      </c>
      <c r="BW6" s="36">
        <f t="shared" si="8"/>
        <v>99.87</v>
      </c>
      <c r="BX6" s="36">
        <f t="shared" si="8"/>
        <v>100.42</v>
      </c>
      <c r="BY6" s="36">
        <f t="shared" si="8"/>
        <v>98.77</v>
      </c>
      <c r="BZ6" s="35" t="str">
        <f>IF(BZ7="","",IF(BZ7="-","【-】","【"&amp;SUBSTITUTE(TEXT(BZ7,"#,##0.00"),"-","△")&amp;"】"))</f>
        <v>【103.24】</v>
      </c>
      <c r="CA6" s="36">
        <f>IF(CA7="",NA(),CA7)</f>
        <v>152.88999999999999</v>
      </c>
      <c r="CB6" s="36">
        <f t="shared" ref="CB6:CJ6" si="9">IF(CB7="",NA(),CB7)</f>
        <v>141.80000000000001</v>
      </c>
      <c r="CC6" s="36">
        <f t="shared" si="9"/>
        <v>147.03</v>
      </c>
      <c r="CD6" s="36">
        <f t="shared" si="9"/>
        <v>152.49</v>
      </c>
      <c r="CE6" s="36">
        <f t="shared" si="9"/>
        <v>150.88999999999999</v>
      </c>
      <c r="CF6" s="36">
        <f t="shared" si="9"/>
        <v>171.15</v>
      </c>
      <c r="CG6" s="36">
        <f t="shared" si="9"/>
        <v>170.19</v>
      </c>
      <c r="CH6" s="36">
        <f t="shared" si="9"/>
        <v>171.81</v>
      </c>
      <c r="CI6" s="36">
        <f t="shared" si="9"/>
        <v>171.67</v>
      </c>
      <c r="CJ6" s="36">
        <f t="shared" si="9"/>
        <v>173.67</v>
      </c>
      <c r="CK6" s="35" t="str">
        <f>IF(CK7="","",IF(CK7="-","【-】","【"&amp;SUBSTITUTE(TEXT(CK7,"#,##0.00"),"-","△")&amp;"】"))</f>
        <v>【168.38】</v>
      </c>
      <c r="CL6" s="36">
        <f>IF(CL7="",NA(),CL7)</f>
        <v>44.37</v>
      </c>
      <c r="CM6" s="36">
        <f t="shared" ref="CM6:CU6" si="10">IF(CM7="",NA(),CM7)</f>
        <v>45.02</v>
      </c>
      <c r="CN6" s="36">
        <f t="shared" si="10"/>
        <v>43.68</v>
      </c>
      <c r="CO6" s="36">
        <f t="shared" si="10"/>
        <v>42.2</v>
      </c>
      <c r="CP6" s="36">
        <f t="shared" si="10"/>
        <v>41.95</v>
      </c>
      <c r="CQ6" s="36">
        <f t="shared" si="10"/>
        <v>58.53</v>
      </c>
      <c r="CR6" s="36">
        <f t="shared" si="10"/>
        <v>59.01</v>
      </c>
      <c r="CS6" s="36">
        <f t="shared" si="10"/>
        <v>60.03</v>
      </c>
      <c r="CT6" s="36">
        <f t="shared" si="10"/>
        <v>59.74</v>
      </c>
      <c r="CU6" s="36">
        <f t="shared" si="10"/>
        <v>59.67</v>
      </c>
      <c r="CV6" s="35" t="str">
        <f>IF(CV7="","",IF(CV7="-","【-】","【"&amp;SUBSTITUTE(TEXT(CV7,"#,##0.00"),"-","△")&amp;"】"))</f>
        <v>【60.00】</v>
      </c>
      <c r="CW6" s="36">
        <f>IF(CW7="",NA(),CW7)</f>
        <v>85.5</v>
      </c>
      <c r="CX6" s="36">
        <f t="shared" ref="CX6:DF6" si="11">IF(CX7="",NA(),CX7)</f>
        <v>83.35</v>
      </c>
      <c r="CY6" s="36">
        <f t="shared" si="11"/>
        <v>85.54</v>
      </c>
      <c r="CZ6" s="36">
        <f t="shared" si="11"/>
        <v>86.12</v>
      </c>
      <c r="DA6" s="36">
        <f t="shared" si="11"/>
        <v>85.49</v>
      </c>
      <c r="DB6" s="36">
        <f t="shared" si="11"/>
        <v>85.26</v>
      </c>
      <c r="DC6" s="36">
        <f t="shared" si="11"/>
        <v>85.37</v>
      </c>
      <c r="DD6" s="36">
        <f t="shared" si="11"/>
        <v>84.81</v>
      </c>
      <c r="DE6" s="36">
        <f t="shared" si="11"/>
        <v>84.8</v>
      </c>
      <c r="DF6" s="36">
        <f t="shared" si="11"/>
        <v>84.6</v>
      </c>
      <c r="DG6" s="35" t="str">
        <f>IF(DG7="","",IF(DG7="-","【-】","【"&amp;SUBSTITUTE(TEXT(DG7,"#,##0.00"),"-","△")&amp;"】"))</f>
        <v>【89.80】</v>
      </c>
      <c r="DH6" s="36">
        <f>IF(DH7="",NA(),DH7)</f>
        <v>48.35</v>
      </c>
      <c r="DI6" s="36">
        <f t="shared" ref="DI6:DQ6" si="12">IF(DI7="",NA(),DI7)</f>
        <v>49.9</v>
      </c>
      <c r="DJ6" s="36">
        <f t="shared" si="12"/>
        <v>49.98</v>
      </c>
      <c r="DK6" s="36">
        <f t="shared" si="12"/>
        <v>51.47</v>
      </c>
      <c r="DL6" s="36">
        <f t="shared" si="12"/>
        <v>52.63</v>
      </c>
      <c r="DM6" s="36">
        <f t="shared" si="12"/>
        <v>45.75</v>
      </c>
      <c r="DN6" s="36">
        <f t="shared" si="12"/>
        <v>46.9</v>
      </c>
      <c r="DO6" s="36">
        <f t="shared" si="12"/>
        <v>47.28</v>
      </c>
      <c r="DP6" s="36">
        <f t="shared" si="12"/>
        <v>47.66</v>
      </c>
      <c r="DQ6" s="36">
        <f t="shared" si="12"/>
        <v>48.17</v>
      </c>
      <c r="DR6" s="35" t="str">
        <f>IF(DR7="","",IF(DR7="-","【-】","【"&amp;SUBSTITUTE(TEXT(DR7,"#,##0.00"),"-","△")&amp;"】"))</f>
        <v>【49.59】</v>
      </c>
      <c r="DS6" s="36">
        <f>IF(DS7="",NA(),DS7)</f>
        <v>3.26</v>
      </c>
      <c r="DT6" s="36">
        <f t="shared" ref="DT6:EB6" si="13">IF(DT7="",NA(),DT7)</f>
        <v>3.58</v>
      </c>
      <c r="DU6" s="36">
        <f t="shared" si="13"/>
        <v>3.64</v>
      </c>
      <c r="DV6" s="36">
        <f t="shared" si="13"/>
        <v>3.63</v>
      </c>
      <c r="DW6" s="36">
        <f t="shared" si="13"/>
        <v>4.08</v>
      </c>
      <c r="DX6" s="36">
        <f t="shared" si="13"/>
        <v>10.54</v>
      </c>
      <c r="DY6" s="36">
        <f t="shared" si="13"/>
        <v>12.03</v>
      </c>
      <c r="DZ6" s="36">
        <f t="shared" si="13"/>
        <v>12.19</v>
      </c>
      <c r="EA6" s="36">
        <f t="shared" si="13"/>
        <v>15.1</v>
      </c>
      <c r="EB6" s="36">
        <f t="shared" si="13"/>
        <v>17.12</v>
      </c>
      <c r="EC6" s="35" t="str">
        <f>IF(EC7="","",IF(EC7="-","【-】","【"&amp;SUBSTITUTE(TEXT(EC7,"#,##0.00"),"-","△")&amp;"】"))</f>
        <v>【19.44】</v>
      </c>
      <c r="ED6" s="36">
        <f>IF(ED7="",NA(),ED7)</f>
        <v>0.39</v>
      </c>
      <c r="EE6" s="36">
        <f t="shared" ref="EE6:EM6" si="14">IF(EE7="",NA(),EE7)</f>
        <v>7.0000000000000007E-2</v>
      </c>
      <c r="EF6" s="36">
        <f t="shared" si="14"/>
        <v>0.35</v>
      </c>
      <c r="EG6" s="36">
        <f t="shared" si="14"/>
        <v>0.35</v>
      </c>
      <c r="EH6" s="36">
        <f t="shared" si="14"/>
        <v>0.21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442062</v>
      </c>
      <c r="D7" s="38">
        <v>46</v>
      </c>
      <c r="E7" s="38">
        <v>1</v>
      </c>
      <c r="F7" s="38">
        <v>0</v>
      </c>
      <c r="G7" s="38">
        <v>1</v>
      </c>
      <c r="H7" s="38" t="s">
        <v>93</v>
      </c>
      <c r="I7" s="38" t="s">
        <v>94</v>
      </c>
      <c r="J7" s="38" t="s">
        <v>95</v>
      </c>
      <c r="K7" s="38" t="s">
        <v>96</v>
      </c>
      <c r="L7" s="38" t="s">
        <v>97</v>
      </c>
      <c r="M7" s="38" t="s">
        <v>98</v>
      </c>
      <c r="N7" s="39" t="s">
        <v>99</v>
      </c>
      <c r="O7" s="39">
        <v>52.57</v>
      </c>
      <c r="P7" s="39">
        <v>95.81</v>
      </c>
      <c r="Q7" s="39">
        <v>2990</v>
      </c>
      <c r="R7" s="39">
        <v>38231</v>
      </c>
      <c r="S7" s="39">
        <v>291.2</v>
      </c>
      <c r="T7" s="39">
        <v>131.29</v>
      </c>
      <c r="U7" s="39">
        <v>36482</v>
      </c>
      <c r="V7" s="39">
        <v>112.05</v>
      </c>
      <c r="W7" s="39">
        <v>325.58999999999997</v>
      </c>
      <c r="X7" s="39">
        <v>104.16</v>
      </c>
      <c r="Y7" s="39">
        <v>113</v>
      </c>
      <c r="Z7" s="39">
        <v>109.76</v>
      </c>
      <c r="AA7" s="39">
        <v>105.47</v>
      </c>
      <c r="AB7" s="39">
        <v>105.93</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61.19</v>
      </c>
      <c r="AU7" s="39">
        <v>77.430000000000007</v>
      </c>
      <c r="AV7" s="39">
        <v>61.92</v>
      </c>
      <c r="AW7" s="39">
        <v>69.430000000000007</v>
      </c>
      <c r="AX7" s="39">
        <v>74.48</v>
      </c>
      <c r="AY7" s="39">
        <v>371.31</v>
      </c>
      <c r="AZ7" s="39">
        <v>377.63</v>
      </c>
      <c r="BA7" s="39">
        <v>357.34</v>
      </c>
      <c r="BB7" s="39">
        <v>366.03</v>
      </c>
      <c r="BC7" s="39">
        <v>365.18</v>
      </c>
      <c r="BD7" s="39">
        <v>264.97000000000003</v>
      </c>
      <c r="BE7" s="39">
        <v>545.04</v>
      </c>
      <c r="BF7" s="39">
        <v>528.51</v>
      </c>
      <c r="BG7" s="39">
        <v>552.01</v>
      </c>
      <c r="BH7" s="39">
        <v>547.66999999999996</v>
      </c>
      <c r="BI7" s="39">
        <v>545.79</v>
      </c>
      <c r="BJ7" s="39">
        <v>373.09</v>
      </c>
      <c r="BK7" s="39">
        <v>364.71</v>
      </c>
      <c r="BL7" s="39">
        <v>373.69</v>
      </c>
      <c r="BM7" s="39">
        <v>370.12</v>
      </c>
      <c r="BN7" s="39">
        <v>371.65</v>
      </c>
      <c r="BO7" s="39">
        <v>266.61</v>
      </c>
      <c r="BP7" s="39">
        <v>101.65</v>
      </c>
      <c r="BQ7" s="39">
        <v>110.2</v>
      </c>
      <c r="BR7" s="39">
        <v>106.37</v>
      </c>
      <c r="BS7" s="39">
        <v>102.82</v>
      </c>
      <c r="BT7" s="39">
        <v>102.77</v>
      </c>
      <c r="BU7" s="39">
        <v>99.99</v>
      </c>
      <c r="BV7" s="39">
        <v>100.65</v>
      </c>
      <c r="BW7" s="39">
        <v>99.87</v>
      </c>
      <c r="BX7" s="39">
        <v>100.42</v>
      </c>
      <c r="BY7" s="39">
        <v>98.77</v>
      </c>
      <c r="BZ7" s="39">
        <v>103.24</v>
      </c>
      <c r="CA7" s="39">
        <v>152.88999999999999</v>
      </c>
      <c r="CB7" s="39">
        <v>141.80000000000001</v>
      </c>
      <c r="CC7" s="39">
        <v>147.03</v>
      </c>
      <c r="CD7" s="39">
        <v>152.49</v>
      </c>
      <c r="CE7" s="39">
        <v>150.88999999999999</v>
      </c>
      <c r="CF7" s="39">
        <v>171.15</v>
      </c>
      <c r="CG7" s="39">
        <v>170.19</v>
      </c>
      <c r="CH7" s="39">
        <v>171.81</v>
      </c>
      <c r="CI7" s="39">
        <v>171.67</v>
      </c>
      <c r="CJ7" s="39">
        <v>173.67</v>
      </c>
      <c r="CK7" s="39">
        <v>168.38</v>
      </c>
      <c r="CL7" s="39">
        <v>44.37</v>
      </c>
      <c r="CM7" s="39">
        <v>45.02</v>
      </c>
      <c r="CN7" s="39">
        <v>43.68</v>
      </c>
      <c r="CO7" s="39">
        <v>42.2</v>
      </c>
      <c r="CP7" s="39">
        <v>41.95</v>
      </c>
      <c r="CQ7" s="39">
        <v>58.53</v>
      </c>
      <c r="CR7" s="39">
        <v>59.01</v>
      </c>
      <c r="CS7" s="39">
        <v>60.03</v>
      </c>
      <c r="CT7" s="39">
        <v>59.74</v>
      </c>
      <c r="CU7" s="39">
        <v>59.67</v>
      </c>
      <c r="CV7" s="39">
        <v>60</v>
      </c>
      <c r="CW7" s="39">
        <v>85.5</v>
      </c>
      <c r="CX7" s="39">
        <v>83.35</v>
      </c>
      <c r="CY7" s="39">
        <v>85.54</v>
      </c>
      <c r="CZ7" s="39">
        <v>86.12</v>
      </c>
      <c r="DA7" s="39">
        <v>85.49</v>
      </c>
      <c r="DB7" s="39">
        <v>85.26</v>
      </c>
      <c r="DC7" s="39">
        <v>85.37</v>
      </c>
      <c r="DD7" s="39">
        <v>84.81</v>
      </c>
      <c r="DE7" s="39">
        <v>84.8</v>
      </c>
      <c r="DF7" s="39">
        <v>84.6</v>
      </c>
      <c r="DG7" s="39">
        <v>89.8</v>
      </c>
      <c r="DH7" s="39">
        <v>48.35</v>
      </c>
      <c r="DI7" s="39">
        <v>49.9</v>
      </c>
      <c r="DJ7" s="39">
        <v>49.98</v>
      </c>
      <c r="DK7" s="39">
        <v>51.47</v>
      </c>
      <c r="DL7" s="39">
        <v>52.63</v>
      </c>
      <c r="DM7" s="39">
        <v>45.75</v>
      </c>
      <c r="DN7" s="39">
        <v>46.9</v>
      </c>
      <c r="DO7" s="39">
        <v>47.28</v>
      </c>
      <c r="DP7" s="39">
        <v>47.66</v>
      </c>
      <c r="DQ7" s="39">
        <v>48.17</v>
      </c>
      <c r="DR7" s="39">
        <v>49.59</v>
      </c>
      <c r="DS7" s="39">
        <v>3.26</v>
      </c>
      <c r="DT7" s="39">
        <v>3.58</v>
      </c>
      <c r="DU7" s="39">
        <v>3.64</v>
      </c>
      <c r="DV7" s="39">
        <v>3.63</v>
      </c>
      <c r="DW7" s="39">
        <v>4.08</v>
      </c>
      <c r="DX7" s="39">
        <v>10.54</v>
      </c>
      <c r="DY7" s="39">
        <v>12.03</v>
      </c>
      <c r="DZ7" s="39">
        <v>12.19</v>
      </c>
      <c r="EA7" s="39">
        <v>15.1</v>
      </c>
      <c r="EB7" s="39">
        <v>17.12</v>
      </c>
      <c r="EC7" s="39">
        <v>19.440000000000001</v>
      </c>
      <c r="ED7" s="39">
        <v>0.39</v>
      </c>
      <c r="EE7" s="39">
        <v>7.0000000000000007E-2</v>
      </c>
      <c r="EF7" s="39">
        <v>0.35</v>
      </c>
      <c r="EG7" s="39">
        <v>0.35</v>
      </c>
      <c r="EH7" s="39">
        <v>0.21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2021-01-13T05:22:17Z</cp:lastPrinted>
  <dcterms:created xsi:type="dcterms:W3CDTF">2020-12-04T02:16:19Z</dcterms:created>
  <dcterms:modified xsi:type="dcterms:W3CDTF">2022-06-29T00:58:32Z</dcterms:modified>
  <cp:category/>
</cp:coreProperties>
</file>