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5佐伯市\"/>
    </mc:Choice>
  </mc:AlternateContent>
  <workbookProtection workbookAlgorithmName="SHA-512" workbookHashValue="gxCivdPh2oGq55keWH22/PR08S0oaaTZFKiJXkK3jbyD4glii656vYTXuviZgmvWo3Ruah8vrdrdNY4nlaOvqA==" workbookSaltValue="AxBmeZf7ZVE3dhY/CujiH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<sst xmlns="http://schemas.openxmlformats.org/spreadsheetml/2006/main" count="236" uniqueCount="121">
  <si>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</si>
  <si>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</si>
  <si>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</si>
  <si>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</si>
  <si>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</si>
  <si>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</si>
  <si>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</si>
  <si>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</si>
  <si>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</si>
  <si>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</si>
  <si>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</si>
  <si>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</si>
  <si>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</si>
  <si>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</si>
  <si>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</si>
  <si>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</si>
  <si>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</si>
  <si>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</si>
  <si>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</si>
  <si>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</si>
  <si>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</si>
  <si>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</si>
  <si>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</si>
  <si>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</si>
  <si>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</si>
  <si>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</si>
  <si>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</si>
  <si>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</si>
  <si>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</si>
  <si>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</si>
  <si>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</si>
  <si>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</si>
  <si>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</si>
  <si>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</si>
  <si>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</si>
  <si>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</si>
  <si>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</si>
  <si>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</si>
  <si>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</si>
  <si>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</si>
  <si>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</si>
  <si>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</si>
  <si>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</si>
  <si>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</si>
  <si>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</si>
  <si>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</si>
  <si>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</si>
  <si>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</si>
  <si>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</si>
  <si>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</si>
  <si>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</si>
  <si>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</si>
  <si>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</si>
  <si>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</si>
  <si>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</si>
  <si>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</si>
  <si>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</si>
  <si>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</si>
  <si>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</si>
  <si>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</si>
  <si>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</si>
  <si>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</si>
  <si>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</si>
  <si>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</si>
  <si>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</si>
  <si>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</si>
  <si>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</si>
  <si>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</si>
  <si>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</si>
  <si>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</si>
  <si>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</si>
  <si>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</si>
  <si>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</si>
  <si>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</si>
  <si>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</si>
  <si>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</si>
  <si>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</si>
  <si>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</si>
  <si>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</si>
  <si>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</si>
  <si>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</si>
  <si>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</si>
  <si>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</si>
  <si>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</si>
  <si>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</si>
  <si>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</si>
  <si>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</si>
  <si>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</si>
  <si>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</si>
  <si>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</si>
  <si>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</si>
  <si>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</si>
  <si>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</si>
  <si>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</si>
  <si>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</si>
  <si>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</si>
  <si>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</si>
  <si>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</si>
  <si>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</si>
  <si>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</si>
  <si>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</si>
  <si>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</si>
  <si>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</si>
  <si>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</si>
  <si>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</si>
  <si>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</si>
  <si>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</si>
  <si>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</si>
  <si>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</si>
  <si>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</si>
  <si>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</si>
  <si>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</si>
  <si>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</si>
  <si>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</si>
  <si>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</si>
  <si>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</si>
  <si>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</si>
  <si>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</si>
  <si>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③『管渠改善率』…当該年度に更新した管渠延長の割合を示す指標。当該事業は供用が開始されてから20年に満たないものであり、現時点で管渠の改善が必要な事案は発生していない。処理施設においてはマンホール等に処理能力の低下につながる不具合が生じたケースもあるが、その都度修繕を行っている。</t>
    <rPh sb="31" eb="33">
      <t>トウガイ</t>
    </rPh>
    <rPh sb="33" eb="35">
      <t>ジギョウ</t>
    </rPh>
    <rPh sb="36" eb="38">
      <t>キョウヨウ</t>
    </rPh>
    <rPh sb="39" eb="41">
      <t>カイシ</t>
    </rPh>
    <rPh sb="48" eb="49">
      <t>ネン</t>
    </rPh>
    <rPh sb="50" eb="51">
      <t>ミ</t>
    </rPh>
    <rPh sb="60" eb="63">
      <t>ゲンジテン</t>
    </rPh>
    <rPh sb="64" eb="65">
      <t>カン</t>
    </rPh>
    <rPh sb="65" eb="66">
      <t>キョ</t>
    </rPh>
    <rPh sb="67" eb="69">
      <t>カイゼン</t>
    </rPh>
    <rPh sb="70" eb="72">
      <t>ヒツヨウ</t>
    </rPh>
    <rPh sb="73" eb="75">
      <t>ジアン</t>
    </rPh>
    <rPh sb="76" eb="78">
      <t>ハッセイ</t>
    </rPh>
    <rPh sb="84" eb="86">
      <t>ショリ</t>
    </rPh>
    <rPh sb="86" eb="88">
      <t>シセツ</t>
    </rPh>
    <rPh sb="98" eb="99">
      <t>トウ</t>
    </rPh>
    <rPh sb="100" eb="102">
      <t>ショリ</t>
    </rPh>
    <rPh sb="102" eb="104">
      <t>ノウリョク</t>
    </rPh>
    <rPh sb="105" eb="107">
      <t>テイカ</t>
    </rPh>
    <rPh sb="112" eb="115">
      <t>フグアイ</t>
    </rPh>
    <rPh sb="116" eb="117">
      <t>ショウ</t>
    </rPh>
    <rPh sb="129" eb="131">
      <t>ツド</t>
    </rPh>
    <rPh sb="131" eb="133">
      <t>シュウゼン</t>
    </rPh>
    <rPh sb="134" eb="135">
      <t>オコナ</t>
    </rPh>
    <phoneticPr fontId="4"/>
  </si>
  <si>
    <t>①『収益的収支比率』…総収益で総費用に地方債償還金を加えた費用をどの程度賄えているかを示す指標。100％であるが使用料以外の収入（一般会計からの繰入金）に依存している部分がかなり大きい。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企業債残高対事業規模比率は0％となっている。当該事業に新たな整備予定が無いため、企業債を新たに借り入れる予定もなく、償還の負担は今後少しずつ軽くなると見られる。
⑤『経費回収率』…使用料で回収すべき経費を、どの程度使用料で賄えているかを示す指標。類似団体の平均と比べ低い数値で推移している。
⑥『汚水処理原価』…有収水量1㎥当たりの汚水処理に要した費用で、汚水処理に係るコストを示す指標。おおむね類似団体の平均に近い値で推移している。当該事業は処理区域内の戸数が少なく、そのほとんどについて接続を終えているため、接続数の増加（接続率の上昇）による使用料や有収水量の大きな増加は見込みにくい。一方で修繕料等の維持管理費は今後増加することも十分考えられるため、各種経費の見直しを行い、効率的な経営に努める必要がある。
⑦『施設利用率』…施設の対応可能能力に対する処理水量の割合で、施設の利用状況を判断する指標。おおむね一定の水準で推移している。
⑧『水洗化率』…処理区域内人口のうち、実際に水洗便所を設置して汚水処理している割合を示す指標。比較的高い水準にあり、当該事業の対象地域において適正な汚水処理が行われているといえる。
　</t>
    <rPh sb="11" eb="14">
      <t>ソウシュウエキ</t>
    </rPh>
    <rPh sb="15" eb="18">
      <t>ソウヒヨウ</t>
    </rPh>
    <rPh sb="19" eb="22">
      <t>チホウサイ</t>
    </rPh>
    <rPh sb="22" eb="25">
      <t>ショウカンキン</t>
    </rPh>
    <rPh sb="26" eb="27">
      <t>クワ</t>
    </rPh>
    <rPh sb="29" eb="31">
      <t>ヒヨウ</t>
    </rPh>
    <rPh sb="34" eb="36">
      <t>テイド</t>
    </rPh>
    <rPh sb="36" eb="37">
      <t>マカナ</t>
    </rPh>
    <rPh sb="43" eb="44">
      <t>シメ</t>
    </rPh>
    <rPh sb="45" eb="47">
      <t>シヒョウ</t>
    </rPh>
    <rPh sb="96" eb="98">
      <t>キギョウ</t>
    </rPh>
    <rPh sb="98" eb="99">
      <t>サイ</t>
    </rPh>
    <rPh sb="99" eb="101">
      <t>ザンダカ</t>
    </rPh>
    <rPh sb="101" eb="102">
      <t>タイ</t>
    </rPh>
    <rPh sb="102" eb="104">
      <t>ジギョウ</t>
    </rPh>
    <rPh sb="104" eb="106">
      <t>キボ</t>
    </rPh>
    <rPh sb="106" eb="108">
      <t>ヒリツ</t>
    </rPh>
    <rPh sb="139" eb="140">
      <t>シメ</t>
    </rPh>
    <rPh sb="254" eb="256">
      <t>ケイヒ</t>
    </rPh>
    <rPh sb="256" eb="258">
      <t>カイシュウ</t>
    </rPh>
    <rPh sb="258" eb="259">
      <t>リツ</t>
    </rPh>
    <rPh sb="323" eb="325">
      <t>ゲンカ</t>
    </rPh>
    <rPh sb="369" eb="371">
      <t>ルイジ</t>
    </rPh>
    <rPh sb="371" eb="373">
      <t>ダンタイ</t>
    </rPh>
    <rPh sb="374" eb="376">
      <t>ヘイキン</t>
    </rPh>
    <rPh sb="377" eb="378">
      <t>チカ</t>
    </rPh>
    <rPh sb="379" eb="380">
      <t>アタイ</t>
    </rPh>
    <rPh sb="381" eb="383">
      <t>スイイ</t>
    </rPh>
    <rPh sb="578" eb="580">
      <t>イッテイ</t>
    </rPh>
    <phoneticPr fontId="16"/>
  </si>
  <si>
    <t>　小規模集合排水処理事業については、処理区域内人口の9割以上について水洗化が進んでいるが、人口は減少しており、それに伴い使用料収入も減少傾向にある。限られた使用料収入で維持管理費を賄うのは難しく、一般会計からの繰入金に頼らざるを得ない状況にある。財政状況が今後さらに厳しくなることが予想されるが、繰入金への依存度を軽減すべく経費削減等の経営努力を行う。</t>
    <rPh sb="1" eb="4">
      <t>ショウキボ</t>
    </rPh>
    <rPh sb="4" eb="6">
      <t>シュウゴウ</t>
    </rPh>
    <rPh sb="6" eb="8">
      <t>ハイスイ</t>
    </rPh>
    <rPh sb="8" eb="10">
      <t>ショリ</t>
    </rPh>
    <rPh sb="10" eb="12">
      <t>ジギョウ</t>
    </rPh>
    <rPh sb="18" eb="20">
      <t>ショリ</t>
    </rPh>
    <rPh sb="20" eb="23">
      <t>クイキナイ</t>
    </rPh>
    <rPh sb="23" eb="25">
      <t>ジンコウ</t>
    </rPh>
    <rPh sb="27" eb="28">
      <t>ワリ</t>
    </rPh>
    <rPh sb="28" eb="30">
      <t>イジョウ</t>
    </rPh>
    <rPh sb="34" eb="37">
      <t>スイセンカ</t>
    </rPh>
    <rPh sb="38" eb="39">
      <t>スス</t>
    </rPh>
    <rPh sb="45" eb="47">
      <t>ジンコウ</t>
    </rPh>
    <rPh sb="48" eb="50">
      <t>ゲンショウ</t>
    </rPh>
    <rPh sb="58" eb="59">
      <t>トモナ</t>
    </rPh>
    <rPh sb="60" eb="63">
      <t>シヨウリョウ</t>
    </rPh>
    <rPh sb="63" eb="65">
      <t>シュウニュウ</t>
    </rPh>
    <rPh sb="66" eb="68">
      <t>ゲンショウ</t>
    </rPh>
    <rPh sb="68" eb="70">
      <t>ケイコウ</t>
    </rPh>
    <rPh sb="74" eb="75">
      <t>カギ</t>
    </rPh>
    <rPh sb="78" eb="81">
      <t>シヨウリョウ</t>
    </rPh>
    <rPh sb="81" eb="83">
      <t>シュウニュウ</t>
    </rPh>
    <rPh sb="84" eb="86">
      <t>イジ</t>
    </rPh>
    <rPh sb="86" eb="89">
      <t>カンリヒ</t>
    </rPh>
    <rPh sb="90" eb="91">
      <t>マカナ</t>
    </rPh>
    <rPh sb="94" eb="95">
      <t>ムズカ</t>
    </rPh>
    <rPh sb="98" eb="100">
      <t>イッパン</t>
    </rPh>
    <rPh sb="100" eb="102">
      <t>カイケイ</t>
    </rPh>
    <rPh sb="105" eb="107">
      <t>クリイレ</t>
    </rPh>
    <rPh sb="107" eb="108">
      <t>キン</t>
    </rPh>
    <rPh sb="109" eb="110">
      <t>タヨ</t>
    </rPh>
    <rPh sb="114" eb="115">
      <t>エ</t>
    </rPh>
    <rPh sb="117" eb="119">
      <t>ジョウキョウ</t>
    </rPh>
    <rPh sb="123" eb="125">
      <t>ザイセイ</t>
    </rPh>
    <rPh sb="125" eb="127">
      <t>ジョウキョウ</t>
    </rPh>
    <rPh sb="128" eb="130">
      <t>コンゴ</t>
    </rPh>
    <rPh sb="133" eb="134">
      <t>キビ</t>
    </rPh>
    <rPh sb="141" eb="143">
      <t>ヨソウ</t>
    </rPh>
    <rPh sb="148" eb="150">
      <t>クリイレ</t>
    </rPh>
    <rPh sb="150" eb="151">
      <t>キン</t>
    </rPh>
    <rPh sb="153" eb="156">
      <t>イゾンド</t>
    </rPh>
    <rPh sb="157" eb="159">
      <t>ケイゲン</t>
    </rPh>
    <rPh sb="162" eb="164">
      <t>ケイヒ</t>
    </rPh>
    <rPh sb="164" eb="167">
      <t>サクゲントウ</t>
    </rPh>
    <rPh sb="168" eb="170">
      <t>ケイエイ</t>
    </rPh>
    <rPh sb="170" eb="172">
      <t>ドリョク</t>
    </rPh>
    <rPh sb="173" eb="17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</si>
</sst>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07-49E9-8BA4-52674D22B0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0.51</c:v>
                </c:pt>
                <c:pt idx="1">
                  <c:v>0</c:v>
                </c:pt>
                <c:pt idx="2">
                  <c:v>0</c:v>
                </c:pt>
                <c:pt idx="3">
                  <c:v>0</c:v>
                </c:pt>
                <c:pt idx="4">
                  <c:v>0</c:v>
                </c:pt>
              </c:numCache>
            </c:numRef>
          </c:val>
          <c:smooth val="0"/>
          <c:extLst>
            <c:ext xmlns:c16="http://schemas.microsoft.com/office/drawing/2014/chart" uri="{C3380CC4-5D6E-409C-BE32-E72D297353CC}">
              <c16:uniqueId val="{00000001-9707-49E9-8BA4-52674D22B0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35.9</c:v>
                </c:pt>
                <c:pt idx="1">
                  <c:v>35.9</c:v>
                </c:pt>
                <c:pt idx="2">
                  <c:v>38.46</c:v>
                </c:pt>
                <c:pt idx="3">
                  <c:v>38.46</c:v>
                </c:pt>
                <c:pt idx="4">
                  <c:v>38.46</c:v>
                </c:pt>
              </c:numCache>
            </c:numRef>
          </c:val>
          <c:extLst>
            <c:ext xmlns:c16="http://schemas.microsoft.com/office/drawing/2014/chart" uri="{C3380CC4-5D6E-409C-BE32-E72D297353CC}">
              <c16:uniqueId val="{00000000-66F7-42D5-B6DC-2F0788B79E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39.450000000000003</c:v>
                </c:pt>
                <c:pt idx="2">
                  <c:v>39.15</c:v>
                </c:pt>
                <c:pt idx="3">
                  <c:v>35.340000000000003</c:v>
                </c:pt>
                <c:pt idx="4">
                  <c:v>34.68</c:v>
                </c:pt>
              </c:numCache>
            </c:numRef>
          </c:val>
          <c:smooth val="0"/>
          <c:extLst>
            <c:ext xmlns:c16="http://schemas.microsoft.com/office/drawing/2014/chart" uri="{C3380CC4-5D6E-409C-BE32-E72D297353CC}">
              <c16:uniqueId val="{00000001-66F7-42D5-B6DC-2F0788B79E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93.83</c:v>
                </c:pt>
                <c:pt idx="1">
                  <c:v>93.51</c:v>
                </c:pt>
                <c:pt idx="2">
                  <c:v>93.42</c:v>
                </c:pt>
                <c:pt idx="3">
                  <c:v>94.29</c:v>
                </c:pt>
                <c:pt idx="4">
                  <c:v>94.12</c:v>
                </c:pt>
              </c:numCache>
            </c:numRef>
          </c:val>
          <c:extLst>
            <c:ext xmlns:c16="http://schemas.microsoft.com/office/drawing/2014/chart" uri="{C3380CC4-5D6E-409C-BE32-E72D297353CC}">
              <c16:uniqueId val="{00000000-E9D3-48C3-9C85-19260693906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90.48</c:v>
                </c:pt>
                <c:pt idx="2">
                  <c:v>89.54</c:v>
                </c:pt>
                <c:pt idx="3">
                  <c:v>91.52</c:v>
                </c:pt>
                <c:pt idx="4">
                  <c:v>90.33</c:v>
                </c:pt>
              </c:numCache>
            </c:numRef>
          </c:val>
          <c:smooth val="0"/>
          <c:extLst>
            <c:ext xmlns:c16="http://schemas.microsoft.com/office/drawing/2014/chart" uri="{C3380CC4-5D6E-409C-BE32-E72D297353CC}">
              <c16:uniqueId val="{00000001-E9D3-48C3-9C85-19260693906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05F-4CCE-A8E7-0D2884ADD50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5F-4CCE-A8E7-0D2884ADD50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99-499A-8B0E-27F82B68B25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99-499A-8B0E-27F82B68B25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55-4116-B3C5-5F386C4433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55-4116-B3C5-5F386C4433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64-4B15-98C0-6D0C88558E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64-4B15-98C0-6D0C88558E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7A-44F6-81BA-1975562971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7A-44F6-81BA-1975562971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6B-433D-95C2-89DDADB453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4170.3999999999996</c:v>
                </c:pt>
                <c:pt idx="2">
                  <c:v>2559.94</c:v>
                </c:pt>
                <c:pt idx="3">
                  <c:v>1837.88</c:v>
                </c:pt>
                <c:pt idx="4">
                  <c:v>1748.51</c:v>
                </c:pt>
              </c:numCache>
            </c:numRef>
          </c:val>
          <c:smooth val="0"/>
          <c:extLst>
            <c:ext xmlns:c16="http://schemas.microsoft.com/office/drawing/2014/chart" uri="{C3380CC4-5D6E-409C-BE32-E72D297353CC}">
              <c16:uniqueId val="{00000001-0A6B-433D-95C2-89DDADB453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24.19</c:v>
                </c:pt>
                <c:pt idx="1">
                  <c:v>18.079999999999998</c:v>
                </c:pt>
                <c:pt idx="2">
                  <c:v>23.49</c:v>
                </c:pt>
                <c:pt idx="3">
                  <c:v>25.92</c:v>
                </c:pt>
                <c:pt idx="4">
                  <c:v>33.76</c:v>
                </c:pt>
              </c:numCache>
            </c:numRef>
          </c:val>
          <c:extLst>
            <c:ext xmlns:c16="http://schemas.microsoft.com/office/drawing/2014/chart" uri="{C3380CC4-5D6E-409C-BE32-E72D297353CC}">
              <c16:uniqueId val="{00000000-3832-4F3E-AF40-F4552FC258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32.14</c:v>
                </c:pt>
                <c:pt idx="2">
                  <c:v>37.82</c:v>
                </c:pt>
                <c:pt idx="3">
                  <c:v>35.03</c:v>
                </c:pt>
                <c:pt idx="4">
                  <c:v>34.99</c:v>
                </c:pt>
              </c:numCache>
            </c:numRef>
          </c:val>
          <c:smooth val="0"/>
          <c:extLst>
            <c:ext xmlns:c16="http://schemas.microsoft.com/office/drawing/2014/chart" uri="{C3380CC4-5D6E-409C-BE32-E72D297353CC}">
              <c16:uniqueId val="{00000001-3832-4F3E-AF40-F4552FC258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626.79999999999995</c:v>
                </c:pt>
                <c:pt idx="1">
                  <c:v>826.75</c:v>
                </c:pt>
                <c:pt idx="2">
                  <c:v>651.58000000000004</c:v>
                </c:pt>
                <c:pt idx="3">
                  <c:v>597.02</c:v>
                </c:pt>
                <c:pt idx="4">
                  <c:v>454.8</c:v>
                </c:pt>
              </c:numCache>
            </c:numRef>
          </c:val>
          <c:extLst>
            <c:ext xmlns:c16="http://schemas.microsoft.com/office/drawing/2014/chart" uri="{C3380CC4-5D6E-409C-BE32-E72D297353CC}">
              <c16:uniqueId val="{00000000-3B71-4F44-A492-D93EB2871E0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562.9</c:v>
                </c:pt>
                <c:pt idx="2">
                  <c:v>482.51</c:v>
                </c:pt>
                <c:pt idx="3">
                  <c:v>525.22</c:v>
                </c:pt>
                <c:pt idx="4">
                  <c:v>520.91999999999996</c:v>
                </c:pt>
              </c:numCache>
            </c:numRef>
          </c:val>
          <c:smooth val="0"/>
          <c:extLst>
            <c:ext xmlns:c16="http://schemas.microsoft.com/office/drawing/2014/chart" uri="{C3380CC4-5D6E-409C-BE32-E72D297353CC}">
              <c16:uniqueId val="{00000001-3B71-4F44-A492-D93EB2871E0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佐伯市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70708</v>
      </c>
      <c r="AM8" s="51"/>
      <c r="AN8" s="51"/>
      <c r="AO8" s="51"/>
      <c r="AP8" s="51"/>
      <c r="AQ8" s="51"/>
      <c r="AR8" s="51"/>
      <c r="AS8" s="51"/>
      <c r="AT8" s="46">
        <f>データ!T6</f>
        <v>903.12</v>
      </c>
      <c r="AU8" s="46"/>
      <c r="AV8" s="46"/>
      <c r="AW8" s="46"/>
      <c r="AX8" s="46"/>
      <c r="AY8" s="46"/>
      <c r="AZ8" s="46"/>
      <c r="BA8" s="46"/>
      <c r="BB8" s="46">
        <f>データ!U6</f>
        <v>78.290000000000006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v>
      </c>
      <c r="Q10" s="46"/>
      <c r="R10" s="46"/>
      <c r="S10" s="46"/>
      <c r="T10" s="46"/>
      <c r="U10" s="46"/>
      <c r="V10" s="46"/>
      <c r="W10" s="46">
        <f>データ!Q6</f>
        <v>100</v>
      </c>
      <c r="X10" s="46"/>
      <c r="Y10" s="46"/>
      <c r="Z10" s="46"/>
      <c r="AA10" s="46"/>
      <c r="AB10" s="46"/>
      <c r="AC10" s="46"/>
      <c r="AD10" s="51">
        <f>データ!R6</f>
        <v>2910</v>
      </c>
      <c r="AE10" s="51"/>
      <c r="AF10" s="51"/>
      <c r="AG10" s="51"/>
      <c r="AH10" s="51"/>
      <c r="AI10" s="51"/>
      <c r="AJ10" s="51"/>
      <c r="AK10" s="2"/>
      <c r="AL10" s="51">
        <f>データ!V6</f>
        <v>68</v>
      </c>
      <c r="AM10" s="51"/>
      <c r="AN10" s="51"/>
      <c r="AO10" s="51"/>
      <c r="AP10" s="51"/>
      <c r="AQ10" s="51"/>
      <c r="AR10" s="51"/>
      <c r="AS10" s="51"/>
      <c r="AT10" s="46">
        <f>データ!W6</f>
        <v>0.04</v>
      </c>
      <c r="AU10" s="46"/>
      <c r="AV10" s="46"/>
      <c r="AW10" s="46"/>
      <c r="AX10" s="46"/>
      <c r="AY10" s="46"/>
      <c r="AZ10" s="46"/>
      <c r="BA10" s="46"/>
      <c r="BB10" s="46">
        <f>データ!X6</f>
        <v>1700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【1,682.85】</v>
      </c>
      <c r="I86" s="26" t="str">
        <f>データ!CA6</f>
        <v>【36.18】</v>
      </c>
      <c r="J86" s="26" t="str">
        <f>データ!CL6</f>
        <v>【510.14】</v>
      </c>
      <c r="K86" s="26" t="str">
        <f>データ!CW6</f>
        <v>【35.17】</v>
      </c>
      <c r="L86" s="26" t="str">
        <f>データ!DH6</f>
        <v>【90.15】</v>
      </c>
      <c r="M86" s="26" t="s">
        <v>44</v>
      </c>
      <c r="N86" s="26" t="s">
        <v>44</v>
      </c>
      <c r="O86" s="26" t="str">
        <f>データ!EO6</f>
        <v>【0.00】</v>
      </c>
    </row>
  </sheetData>
  <sheetProtection algorithmName="SHA-512" hashValue="jy6VTPpdD5nzkVSPK9VTT1IzBf3HvUAEo++UviYvsI+ohxjU0Q5v0MR4BnaGklubhPMc0ZMgoTDxBnXDo7CuXg==" saltValue="iorncxXhxlP32ga5J2jB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442054</v>
      </c>
      <c r="D6" s="33">
        <f t="shared" si="3"/>
        <v>47</v>
      </c>
      <c r="E6" s="33">
        <f t="shared" si="3"/>
        <v>17</v>
      </c>
      <c r="F6" s="33">
        <f t="shared" si="3"/>
        <v>9</v>
      </c>
      <c r="G6" s="33">
        <f t="shared" si="3"/>
        <v>0</v>
      </c>
      <c r="H6" s="33" t="str">
        <f t="shared" si="3"/>
        <v>大分県　佐伯市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v>
      </c>
      <c r="Q6" s="34">
        <f t="shared" si="3"/>
        <v>100</v>
      </c>
      <c r="R6" s="34">
        <f t="shared" si="3"/>
        <v>2910</v>
      </c>
      <c r="S6" s="34">
        <f t="shared" si="3"/>
        <v>70708</v>
      </c>
      <c r="T6" s="34">
        <f t="shared" si="3"/>
        <v>903.12</v>
      </c>
      <c r="U6" s="34">
        <f t="shared" si="3"/>
        <v>78.290000000000006</v>
      </c>
      <c r="V6" s="34">
        <f t="shared" si="3"/>
        <v>68</v>
      </c>
      <c r="W6" s="34">
        <f t="shared" si="3"/>
        <v>0.04</v>
      </c>
      <c r="X6" s="34">
        <f t="shared" si="3"/>
        <v>1700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3188.44</v>
      </c>
      <c r="BL6" s="35">
        <f t="shared" si="7"/>
        <v>4170.3999999999996</v>
      </c>
      <c r="BM6" s="35">
        <f t="shared" si="7"/>
        <v>2559.94</v>
      </c>
      <c r="BN6" s="35">
        <f t="shared" si="7"/>
        <v>1837.88</v>
      </c>
      <c r="BO6" s="35">
        <f t="shared" si="7"/>
        <v>1748.51</v>
      </c>
      <c r="BP6" s="34" t="str">
        <f>IF(BP7="","",IF(BP7="-","【-】","【"&amp;SUBSTITUTE(TEXT(BP7,"#,##0.00"),"-","△")&amp;"】"))</f>
        <v>【1,682.85】</v>
      </c>
      <c r="BQ6" s="35">
        <f>IF(BQ7="",NA(),BQ7)</f>
        <v>24.19</v>
      </c>
      <c r="BR6" s="35">
        <f t="shared" ref="BR6:BZ6" si="8">IF(BR7="",NA(),BR7)</f>
        <v>18.079999999999998</v>
      </c>
      <c r="BS6" s="35">
        <f t="shared" si="8"/>
        <v>23.49</v>
      </c>
      <c r="BT6" s="35">
        <f t="shared" si="8"/>
        <v>25.92</v>
      </c>
      <c r="BU6" s="35">
        <f t="shared" si="8"/>
        <v>33.76</v>
      </c>
      <c r="BV6" s="35">
        <f t="shared" si="8"/>
        <v>26.47</v>
      </c>
      <c r="BW6" s="35">
        <f t="shared" si="8"/>
        <v>32.14</v>
      </c>
      <c r="BX6" s="35">
        <f t="shared" si="8"/>
        <v>37.82</v>
      </c>
      <c r="BY6" s="35">
        <f t="shared" si="8"/>
        <v>35.03</v>
      </c>
      <c r="BZ6" s="35">
        <f t="shared" si="8"/>
        <v>34.99</v>
      </c>
      <c r="CA6" s="34" t="str">
        <f>IF(CA7="","",IF(CA7="-","【-】","【"&amp;SUBSTITUTE(TEXT(CA7,"#,##0.00"),"-","△")&amp;"】"))</f>
        <v>【36.18】</v>
      </c>
      <c r="CB6" s="35">
        <f>IF(CB7="",NA(),CB7)</f>
        <v>626.79999999999995</v>
      </c>
      <c r="CC6" s="35">
        <f t="shared" ref="CC6:CK6" si="9">IF(CC7="",NA(),CC7)</f>
        <v>826.75</v>
      </c>
      <c r="CD6" s="35">
        <f t="shared" si="9"/>
        <v>651.58000000000004</v>
      </c>
      <c r="CE6" s="35">
        <f t="shared" si="9"/>
        <v>597.02</v>
      </c>
      <c r="CF6" s="35">
        <f t="shared" si="9"/>
        <v>454.8</v>
      </c>
      <c r="CG6" s="35">
        <f t="shared" si="9"/>
        <v>688.46</v>
      </c>
      <c r="CH6" s="35">
        <f t="shared" si="9"/>
        <v>562.9</v>
      </c>
      <c r="CI6" s="35">
        <f t="shared" si="9"/>
        <v>482.51</v>
      </c>
      <c r="CJ6" s="35">
        <f t="shared" si="9"/>
        <v>525.22</v>
      </c>
      <c r="CK6" s="35">
        <f t="shared" si="9"/>
        <v>520.91999999999996</v>
      </c>
      <c r="CL6" s="34" t="str">
        <f>IF(CL7="","",IF(CL7="-","【-】","【"&amp;SUBSTITUTE(TEXT(CL7,"#,##0.00"),"-","△")&amp;"】"))</f>
        <v>【510.14】</v>
      </c>
      <c r="CM6" s="35">
        <f>IF(CM7="",NA(),CM7)</f>
        <v>35.9</v>
      </c>
      <c r="CN6" s="35">
        <f t="shared" ref="CN6:CV6" si="10">IF(CN7="",NA(),CN7)</f>
        <v>35.9</v>
      </c>
      <c r="CO6" s="35">
        <f t="shared" si="10"/>
        <v>38.46</v>
      </c>
      <c r="CP6" s="35">
        <f t="shared" si="10"/>
        <v>38.46</v>
      </c>
      <c r="CQ6" s="35">
        <f t="shared" si="10"/>
        <v>38.46</v>
      </c>
      <c r="CR6" s="35">
        <f t="shared" si="10"/>
        <v>40.96</v>
      </c>
      <c r="CS6" s="35">
        <f t="shared" si="10"/>
        <v>39.450000000000003</v>
      </c>
      <c r="CT6" s="35">
        <f t="shared" si="10"/>
        <v>39.15</v>
      </c>
      <c r="CU6" s="35">
        <f t="shared" si="10"/>
        <v>35.340000000000003</v>
      </c>
      <c r="CV6" s="35">
        <f t="shared" si="10"/>
        <v>34.68</v>
      </c>
      <c r="CW6" s="34" t="str">
        <f>IF(CW7="","",IF(CW7="-","【-】","【"&amp;SUBSTITUTE(TEXT(CW7,"#,##0.00"),"-","△")&amp;"】"))</f>
        <v>【35.17】</v>
      </c>
      <c r="CX6" s="35">
        <f>IF(CX7="",NA(),CX7)</f>
        <v>93.83</v>
      </c>
      <c r="CY6" s="35">
        <f t="shared" ref="CY6:DG6" si="11">IF(CY7="",NA(),CY7)</f>
        <v>93.51</v>
      </c>
      <c r="CZ6" s="35">
        <f t="shared" si="11"/>
        <v>93.42</v>
      </c>
      <c r="DA6" s="35">
        <f t="shared" si="11"/>
        <v>94.29</v>
      </c>
      <c r="DB6" s="35">
        <f t="shared" si="11"/>
        <v>94.12</v>
      </c>
      <c r="DC6" s="35">
        <f t="shared" si="11"/>
        <v>90.64</v>
      </c>
      <c r="DD6" s="35">
        <f t="shared" si="11"/>
        <v>90.48</v>
      </c>
      <c r="DE6" s="35">
        <f t="shared" si="11"/>
        <v>89.54</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0.51</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442054</v>
      </c>
      <c r="D7" s="37">
        <v>47</v>
      </c>
      <c r="E7" s="37">
        <v>17</v>
      </c>
      <c r="F7" s="37">
        <v>9</v>
      </c>
      <c r="G7" s="37">
        <v>0</v>
      </c>
      <c r="H7" s="37" t="s">
        <v>98</v>
      </c>
      <c r="I7" s="37" t="s">
        <v>99</v>
      </c>
      <c r="J7" s="37" t="s">
        <v>100</v>
      </c>
      <c r="K7" s="37" t="s">
        <v>101</v>
      </c>
      <c r="L7" s="37" t="s">
        <v>102</v>
      </c>
      <c r="M7" s="37" t="s">
        <v>103</v>
      </c>
      <c r="N7" s="38" t="s">
        <v>104</v>
      </c>
      <c r="O7" s="38" t="s">
        <v>105</v>
      </c>
      <c r="P7" s="38">
        <v>0.1</v>
      </c>
      <c r="Q7" s="38">
        <v>100</v>
      </c>
      <c r="R7" s="38">
        <v>2910</v>
      </c>
      <c r="S7" s="38">
        <v>70708</v>
      </c>
      <c r="T7" s="38">
        <v>903.12</v>
      </c>
      <c r="U7" s="38">
        <v>78.290000000000006</v>
      </c>
      <c r="V7" s="38">
        <v>68</v>
      </c>
      <c r="W7" s="38">
        <v>0.04</v>
      </c>
      <c r="X7" s="38">
        <v>1700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3188.44</v>
      </c>
      <c r="BL7" s="38">
        <v>4170.3999999999996</v>
      </c>
      <c r="BM7" s="38">
        <v>2559.94</v>
      </c>
      <c r="BN7" s="38">
        <v>1837.88</v>
      </c>
      <c r="BO7" s="38">
        <v>1748.51</v>
      </c>
      <c r="BP7" s="38">
        <v>1682.85</v>
      </c>
      <c r="BQ7" s="38">
        <v>24.19</v>
      </c>
      <c r="BR7" s="38">
        <v>18.079999999999998</v>
      </c>
      <c r="BS7" s="38">
        <v>23.49</v>
      </c>
      <c r="BT7" s="38">
        <v>25.92</v>
      </c>
      <c r="BU7" s="38">
        <v>33.76</v>
      </c>
      <c r="BV7" s="38">
        <v>26.47</v>
      </c>
      <c r="BW7" s="38">
        <v>32.14</v>
      </c>
      <c r="BX7" s="38">
        <v>37.82</v>
      </c>
      <c r="BY7" s="38">
        <v>35.03</v>
      </c>
      <c r="BZ7" s="38">
        <v>34.99</v>
      </c>
      <c r="CA7" s="38">
        <v>36.18</v>
      </c>
      <c r="CB7" s="38">
        <v>626.79999999999995</v>
      </c>
      <c r="CC7" s="38">
        <v>826.75</v>
      </c>
      <c r="CD7" s="38">
        <v>651.58000000000004</v>
      </c>
      <c r="CE7" s="38">
        <v>597.02</v>
      </c>
      <c r="CF7" s="38">
        <v>454.8</v>
      </c>
      <c r="CG7" s="38">
        <v>688.46</v>
      </c>
      <c r="CH7" s="38">
        <v>562.9</v>
      </c>
      <c r="CI7" s="38">
        <v>482.51</v>
      </c>
      <c r="CJ7" s="38">
        <v>525.22</v>
      </c>
      <c r="CK7" s="38">
        <v>520.91999999999996</v>
      </c>
      <c r="CL7" s="38">
        <v>510.14</v>
      </c>
      <c r="CM7" s="38">
        <v>35.9</v>
      </c>
      <c r="CN7" s="38">
        <v>35.9</v>
      </c>
      <c r="CO7" s="38">
        <v>38.46</v>
      </c>
      <c r="CP7" s="38">
        <v>38.46</v>
      </c>
      <c r="CQ7" s="38">
        <v>38.46</v>
      </c>
      <c r="CR7" s="38">
        <v>40.96</v>
      </c>
      <c r="CS7" s="38">
        <v>39.450000000000003</v>
      </c>
      <c r="CT7" s="38">
        <v>39.15</v>
      </c>
      <c r="CU7" s="38">
        <v>35.340000000000003</v>
      </c>
      <c r="CV7" s="38">
        <v>34.68</v>
      </c>
      <c r="CW7" s="38">
        <v>35.17</v>
      </c>
      <c r="CX7" s="38">
        <v>93.83</v>
      </c>
      <c r="CY7" s="38">
        <v>93.51</v>
      </c>
      <c r="CZ7" s="38">
        <v>93.42</v>
      </c>
      <c r="DA7" s="38">
        <v>94.29</v>
      </c>
      <c r="DB7" s="38">
        <v>94.12</v>
      </c>
      <c r="DC7" s="38">
        <v>90.64</v>
      </c>
      <c r="DD7" s="38">
        <v>90.48</v>
      </c>
      <c r="DE7" s="38">
        <v>89.54</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2021-01-14T10:45:28Z</cp:lastPrinted>
  <dcterms:created xsi:type="dcterms:W3CDTF">2020-12-04T03:14:50Z</dcterms:created>
  <dcterms:modified xsi:type="dcterms:W3CDTF">2022-06-29T00:57:20Z</dcterms:modified>
  <cp:category/>
</cp:coreProperties>
</file>