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4日田市\"/>
    </mc:Choice>
  </mc:AlternateContent>
  <workbookProtection workbookAlgorithmName="SHA-512" workbookHashValue="5AMKGvQQQaE8/EUhVH0QpKvB9PwPD17doZY58kxhvHwW9hf3kz3+bfeYPhsZhuKb7CbDk5PQyN+Lm+4NT/3g8g==" workbookSaltValue="px2VD/K3H+M7s5y/BYQU4A==" workbookSpinCount="100000" lockStructure="1"/>
  <bookViews>
    <workbookView xWindow="0" yWindow="0" windowWidth="20445" windowHeight="71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H85" i="4"/>
  <c r="G85" i="4"/>
  <c r="BB10" i="4"/>
  <c r="AT10" i="4"/>
  <c r="AL10" i="4"/>
  <c r="W10" i="4"/>
  <c r="B10" i="4"/>
  <c r="BB8" i="4"/>
  <c r="AT8" i="4"/>
  <c r="AL8" i="4"/>
  <c r="W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<sst xmlns="http://schemas.openxmlformats.org/spreadsheetml/2006/main" count="228" uniqueCount="113">
  <si>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</si>
  <si>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</si>
  <si>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</si>
  <si>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</si>
  <si>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</si>
  <si>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</si>
  <si>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</si>
  <si>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</si>
  <si>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</si>
  <si>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</si>
  <si>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</si>
  <si>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</si>
  <si>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</si>
  <si>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</si>
  <si>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</si>
  <si>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</si>
  <si>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</si>
  <si>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</si>
  <si>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</si>
  <si>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</si>
  <si>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</si>
  <si>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</si>
  <si>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</si>
  <si>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</si>
  <si>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</si>
  <si>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</si>
  <si>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</si>
  <si>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</si>
  <si>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</si>
  <si>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</si>
  <si>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</si>
  <si>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</si>
  <si>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</si>
  <si>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</si>
  <si>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</si>
  <si>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</si>
  <si>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</si>
  <si>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</si>
  <si>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</si>
  <si>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</si>
  <si>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</si>
  <si>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</si>
  <si>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</si>
  <si>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</si>
  <si>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</si>
  <si>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</si>
  <si>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</si>
  <si>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</si>
  <si>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</si>
  <si>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</si>
  <si>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</si>
  <si>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</si>
  <si>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</si>
  <si>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</si>
  <si>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</si>
  <si>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</si>
  <si>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</si>
  <si>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</si>
  <si>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</si>
  <si>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</si>
  <si>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</si>
  <si>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</si>
  <si>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</si>
  <si>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</si>
  <si>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</si>
  <si>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</si>
  <si>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</si>
  <si>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</si>
  <si>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</si>
  <si>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</si>
  <si>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</si>
  <si>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</si>
  <si>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</si>
  <si>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</si>
  <si>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</si>
  <si>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</si>
  <si>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</si>
  <si>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</si>
  <si>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</si>
  <si>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</si>
  <si>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</si>
  <si>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</si>
  <si>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</si>
  <si>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</si>
  <si>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</si>
  <si>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</si>
  <si>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</si>
  <si>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</si>
  <si>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</si>
  <si>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</si>
  <si>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</si>
  <si>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</si>
  <si>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</si>
  <si>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</si>
  <si>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</si>
  <si>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</si>
  <si>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</si>
  <si>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</si>
  <si>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</si>
  <si>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</si>
  <si>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</si>
  <si>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</si>
  <si>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</si>
  <si>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</si>
  <si>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</si>
  <si>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</si>
  <si>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</si>
  <si>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</si>
  <si>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</si>
  <si>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</si>
  <si>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①100％を超えた数値となっているが、配水池の更新事業が予定されていることから、更なる費用削減を行っていく必要がある。
②累積欠損金は発生しておらず、概ね健全な経営状況であると考える。
③H27に浄水場建設工事が原因で数値が大きく減少したが、その後は500から600％程で推移しており、比較的良好な状態であると考えられる。
④現在、高い数値で推移しているが、①に記載した通り施設更新を迎えることから、それに伴う企業債残高が増え数値が高くなっていくことが予想される。
⑤100％を超えた数値となっており、給水に係る費用が給水収益で賄われている事を表しているが、今後の施設更新に備えて、費用削減等を行い、財源を確保していくことが求められる。
⑥平均値よりも低い数値で推移しているが、更なる維持管理費の削減といった経常費用を抑える経営努力が必要と考える。
⑦平均よりも低い数値で推移しており、適切な施設規模でないと考えられる。今後の給水人口の減少を見据え、予定されている配水池の更新事業では、施設のダウンサイジング等を検討中である。
⑧平均値を上回り、高い水準で推移しており健全といえる。毎年漏水調査を実施し原因の特定を行い対策を講じている。</t>
    <rPh sb="23" eb="25">
      <t>コウシン</t>
    </rPh>
    <rPh sb="28" eb="30">
      <t>ヨテイ</t>
    </rPh>
    <rPh sb="75" eb="76">
      <t>オオム</t>
    </rPh>
    <rPh sb="77" eb="79">
      <t>ケンゼン</t>
    </rPh>
    <rPh sb="80" eb="82">
      <t>ケイエイ</t>
    </rPh>
    <rPh sb="82" eb="84">
      <t>ジョウキョウ</t>
    </rPh>
    <rPh sb="88" eb="89">
      <t>カンガ</t>
    </rPh>
    <rPh sb="98" eb="101">
      <t>ジョウスイジョウ</t>
    </rPh>
    <rPh sb="101" eb="103">
      <t>ケンセツ</t>
    </rPh>
    <rPh sb="103" eb="105">
      <t>コウジ</t>
    </rPh>
    <rPh sb="106" eb="108">
      <t>ゲンイン</t>
    </rPh>
    <rPh sb="109" eb="111">
      <t>スウチ</t>
    </rPh>
    <rPh sb="112" eb="113">
      <t>オオ</t>
    </rPh>
    <rPh sb="115" eb="117">
      <t>ゲンショウ</t>
    </rPh>
    <rPh sb="134" eb="135">
      <t>ホド</t>
    </rPh>
    <rPh sb="136" eb="138">
      <t>スイイ</t>
    </rPh>
    <rPh sb="185" eb="186">
      <t>トオ</t>
    </rPh>
    <rPh sb="287" eb="288">
      <t>ソナ</t>
    </rPh>
    <rPh sb="339" eb="340">
      <t>サラ</t>
    </rPh>
    <rPh sb="342" eb="344">
      <t>イジ</t>
    </rPh>
    <rPh sb="344" eb="347">
      <t>カンリヒ</t>
    </rPh>
    <rPh sb="348" eb="350">
      <t>サクゲン</t>
    </rPh>
    <rPh sb="354" eb="356">
      <t>ケイジョウ</t>
    </rPh>
    <rPh sb="356" eb="358">
      <t>ヒヨウ</t>
    </rPh>
    <rPh sb="359" eb="360">
      <t>オサ</t>
    </rPh>
    <rPh sb="367" eb="369">
      <t>ヒツヨウ</t>
    </rPh>
    <rPh sb="370" eb="371">
      <t>カンガ</t>
    </rPh>
    <rPh sb="436" eb="438">
      <t>コウシン</t>
    </rPh>
    <rPh sb="454" eb="455">
      <t>トウ</t>
    </rPh>
    <rPh sb="458" eb="459">
      <t>チュウ</t>
    </rPh>
    <rPh sb="465" eb="468">
      <t>ヘイキンチ</t>
    </rPh>
    <rPh sb="469" eb="471">
      <t>ウワマワ</t>
    </rPh>
    <rPh sb="473" eb="474">
      <t>タカ</t>
    </rPh>
    <rPh sb="475" eb="477">
      <t>スイジュン</t>
    </rPh>
    <rPh sb="478" eb="480">
      <t>スイイ</t>
    </rPh>
    <rPh sb="484" eb="486">
      <t>ケンゼン</t>
    </rPh>
    <rPh sb="491" eb="493">
      <t>マイトシ</t>
    </rPh>
    <rPh sb="493" eb="495">
      <t>ロウスイ</t>
    </rPh>
    <rPh sb="495" eb="497">
      <t>チョウサ</t>
    </rPh>
    <rPh sb="498" eb="500">
      <t>ジッシ</t>
    </rPh>
    <rPh sb="501" eb="503">
      <t>ゲンイン</t>
    </rPh>
    <rPh sb="504" eb="506">
      <t>トクテイ</t>
    </rPh>
    <rPh sb="507" eb="508">
      <t>オコナ</t>
    </rPh>
    <rPh sb="509" eb="511">
      <t>タイサク</t>
    </rPh>
    <rPh sb="512" eb="513">
      <t>コウ</t>
    </rPh>
    <phoneticPr fontId="4"/>
  </si>
  <si>
    <t>　令和2年4月より簡易水道を統合しており、今後は施設等の老朽化に伴う更新が大きな負担となることが予測される。
　アセットマネジメントを作成することで、施設等の更新やダウンサイジングを適切に行うと共に、人口減少に伴う給水収益の減少に備えて、財源の確保に努める必要がある。</t>
    <rPh sb="1" eb="3">
      <t>レイワ</t>
    </rPh>
    <rPh sb="4" eb="5">
      <t>ネン</t>
    </rPh>
    <rPh sb="6" eb="7">
      <t>ガツ</t>
    </rPh>
    <rPh sb="9" eb="11">
      <t>カンイ</t>
    </rPh>
    <rPh sb="11" eb="13">
      <t>スイドウ</t>
    </rPh>
    <rPh sb="14" eb="16">
      <t>トウゴウ</t>
    </rPh>
    <rPh sb="21" eb="23">
      <t>コンゴ</t>
    </rPh>
    <rPh sb="24" eb="26">
      <t>シセツ</t>
    </rPh>
    <rPh sb="26" eb="27">
      <t>トウ</t>
    </rPh>
    <rPh sb="28" eb="31">
      <t>ロウキュウカ</t>
    </rPh>
    <rPh sb="32" eb="33">
      <t>トモナ</t>
    </rPh>
    <rPh sb="34" eb="36">
      <t>コウシン</t>
    </rPh>
    <rPh sb="37" eb="38">
      <t>オオ</t>
    </rPh>
    <rPh sb="40" eb="42">
      <t>フタン</t>
    </rPh>
    <rPh sb="48" eb="50">
      <t>ヨソク</t>
    </rPh>
    <rPh sb="67" eb="69">
      <t>サクセイ</t>
    </rPh>
    <rPh sb="75" eb="77">
      <t>シセツ</t>
    </rPh>
    <rPh sb="77" eb="78">
      <t>トウ</t>
    </rPh>
    <rPh sb="79" eb="81">
      <t>コウシン</t>
    </rPh>
    <rPh sb="91" eb="93">
      <t>テキセツ</t>
    </rPh>
    <rPh sb="94" eb="95">
      <t>オコナ</t>
    </rPh>
    <rPh sb="97" eb="98">
      <t>トモ</t>
    </rPh>
    <rPh sb="100" eb="102">
      <t>ジンコウ</t>
    </rPh>
    <rPh sb="102" eb="104">
      <t>ゲンショウ</t>
    </rPh>
    <rPh sb="105" eb="106">
      <t>トモナ</t>
    </rPh>
    <rPh sb="107" eb="109">
      <t>キュウスイ</t>
    </rPh>
    <rPh sb="109" eb="111">
      <t>シュウエキ</t>
    </rPh>
    <rPh sb="112" eb="114">
      <t>ゲンショウ</t>
    </rPh>
    <rPh sb="115" eb="116">
      <t>ソナ</t>
    </rPh>
    <rPh sb="119" eb="121">
      <t>ザイゲン</t>
    </rPh>
    <rPh sb="122" eb="124">
      <t>カクホ</t>
    </rPh>
    <rPh sb="125" eb="126">
      <t>ツト</t>
    </rPh>
    <rPh sb="128" eb="130">
      <t>ヒツヨウ</t>
    </rPh>
    <phoneticPr fontId="4"/>
  </si>
  <si>
    <t>①平均値よりも低い数値で推移しているが、今後アセットマネジメントを作成し、それに則った計画的かつ効率的な施設更新が必要である。
②平均値よりも低い数値で推移しているが、今後更新時期を迎える管路が増加する事が考えられるため、アセットマネジメントを作成し計画的かつ効率的な管路更新を行うと共に、更なる費用削減等を行い、財源を確保していくことが求められる。
③依然として、管路更新が進んでいないため、今後はアセットマネジメントを作成し、計画的かつ効率的な管路更新を行う必要がある。</t>
    <rPh sb="20" eb="22">
      <t>コンゴ</t>
    </rPh>
    <rPh sb="197" eb="199">
      <t>コンゴ</t>
    </rPh>
    <rPh sb="229" eb="230">
      <t>オコナ</t>
    </rPh>
    <rPh sb="231" eb="2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</si>
</sst>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0.55000000000000004</c:v>
                </c:pt>
                <c:pt idx="1">
                  <c:v>0.79</c:v>
                </c:pt>
                <c:pt idx="2">
                  <c:v>1.84</c:v>
                </c:pt>
                <c:pt idx="3">
                  <c:v>0.69</c:v>
                </c:pt>
                <c:pt idx="4">
                  <c:v>0.91</c:v>
                </c:pt>
              </c:numCache>
            </c:numRef>
          </c:val>
          <c:extLst>
            <c:ext xmlns:c16="http://schemas.microsoft.com/office/drawing/2014/chart" uri="{C3380CC4-5D6E-409C-BE32-E72D297353CC}">
              <c16:uniqueId val="{00000000-F997-4330-81DB-185B78D7C6F5}"/>
            </c:ext>
          </c:extLst>
        </c:ser>
        <c:dLbls>
          <c:showLegendKey val="0"/>
          <c:showVal val="0"/>
          <c:showCatName val="0"/>
          <c:showSerName val="0"/>
          <c:showPercent val="0"/>
          <c:showBubbleSize val="0"/>
        </c:dLbls>
        <c:gapWidth val="150"/>
        <c:axId val="323083680"/>
        <c:axId val="323082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F997-4330-81DB-185B78D7C6F5}"/>
            </c:ext>
          </c:extLst>
        </c:ser>
        <c:dLbls>
          <c:showLegendKey val="0"/>
          <c:showVal val="0"/>
          <c:showCatName val="0"/>
          <c:showSerName val="0"/>
          <c:showPercent val="0"/>
          <c:showBubbleSize val="0"/>
        </c:dLbls>
        <c:marker val="1"/>
        <c:smooth val="0"/>
        <c:axId val="323083680"/>
        <c:axId val="323082504"/>
      </c:lineChart>
      <c:dateAx>
        <c:axId val="323083680"/>
        <c:scaling>
          <c:orientation val="minMax"/>
        </c:scaling>
        <c:delete val="1"/>
        <c:axPos val="b"/>
        <c:numFmt formatCode="&quot;H&quot;yy" sourceLinked="1"/>
        <c:majorTickMark val="none"/>
        <c:minorTickMark val="none"/>
        <c:tickLblPos val="none"/>
        <c:crossAx val="323082504"/>
        <c:crosses val="autoZero"/>
        <c:auto val="1"/>
        <c:lblOffset val="100"/>
        <c:baseTimeUnit val="years"/>
      </c:dateAx>
      <c:valAx>
        <c:axId val="32308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55.18</c:v>
                </c:pt>
                <c:pt idx="1">
                  <c:v>55.69</c:v>
                </c:pt>
                <c:pt idx="2">
                  <c:v>57.84</c:v>
                </c:pt>
                <c:pt idx="3">
                  <c:v>56.73</c:v>
                </c:pt>
                <c:pt idx="4">
                  <c:v>56.12</c:v>
                </c:pt>
              </c:numCache>
            </c:numRef>
          </c:val>
          <c:extLst>
            <c:ext xmlns:c16="http://schemas.microsoft.com/office/drawing/2014/chart" uri="{C3380CC4-5D6E-409C-BE32-E72D297353CC}">
              <c16:uniqueId val="{00000000-345D-474E-8FDA-1C59C0B1349E}"/>
            </c:ext>
          </c:extLst>
        </c:ser>
        <c:dLbls>
          <c:showLegendKey val="0"/>
          <c:showVal val="0"/>
          <c:showCatName val="0"/>
          <c:showSerName val="0"/>
          <c:showPercent val="0"/>
          <c:showBubbleSize val="0"/>
        </c:dLbls>
        <c:gapWidth val="150"/>
        <c:axId val="324860480"/>
        <c:axId val="32485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345D-474E-8FDA-1C59C0B1349E}"/>
            </c:ext>
          </c:extLst>
        </c:ser>
        <c:dLbls>
          <c:showLegendKey val="0"/>
          <c:showVal val="0"/>
          <c:showCatName val="0"/>
          <c:showSerName val="0"/>
          <c:showPercent val="0"/>
          <c:showBubbleSize val="0"/>
        </c:dLbls>
        <c:marker val="1"/>
        <c:smooth val="0"/>
        <c:axId val="324860480"/>
        <c:axId val="324859304"/>
      </c:lineChart>
      <c:dateAx>
        <c:axId val="324860480"/>
        <c:scaling>
          <c:orientation val="minMax"/>
        </c:scaling>
        <c:delete val="1"/>
        <c:axPos val="b"/>
        <c:numFmt formatCode="&quot;H&quot;yy" sourceLinked="1"/>
        <c:majorTickMark val="none"/>
        <c:minorTickMark val="none"/>
        <c:tickLblPos val="none"/>
        <c:crossAx val="324859304"/>
        <c:crosses val="autoZero"/>
        <c:auto val="1"/>
        <c:lblOffset val="100"/>
        <c:baseTimeUnit val="years"/>
      </c:dateAx>
      <c:valAx>
        <c:axId val="32485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91.61</c:v>
                </c:pt>
                <c:pt idx="1">
                  <c:v>91.56</c:v>
                </c:pt>
                <c:pt idx="2">
                  <c:v>86.86</c:v>
                </c:pt>
                <c:pt idx="3">
                  <c:v>89</c:v>
                </c:pt>
                <c:pt idx="4">
                  <c:v>89.56</c:v>
                </c:pt>
              </c:numCache>
            </c:numRef>
          </c:val>
          <c:extLst>
            <c:ext xmlns:c16="http://schemas.microsoft.com/office/drawing/2014/chart" uri="{C3380CC4-5D6E-409C-BE32-E72D297353CC}">
              <c16:uniqueId val="{00000000-A909-45F8-80F0-DBB49604280A}"/>
            </c:ext>
          </c:extLst>
        </c:ser>
        <c:dLbls>
          <c:showLegendKey val="0"/>
          <c:showVal val="0"/>
          <c:showCatName val="0"/>
          <c:showSerName val="0"/>
          <c:showPercent val="0"/>
          <c:showBubbleSize val="0"/>
        </c:dLbls>
        <c:gapWidth val="150"/>
        <c:axId val="324864400"/>
        <c:axId val="32486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A909-45F8-80F0-DBB49604280A}"/>
            </c:ext>
          </c:extLst>
        </c:ser>
        <c:dLbls>
          <c:showLegendKey val="0"/>
          <c:showVal val="0"/>
          <c:showCatName val="0"/>
          <c:showSerName val="0"/>
          <c:showPercent val="0"/>
          <c:showBubbleSize val="0"/>
        </c:dLbls>
        <c:marker val="1"/>
        <c:smooth val="0"/>
        <c:axId val="324864400"/>
        <c:axId val="324864792"/>
      </c:lineChart>
      <c:dateAx>
        <c:axId val="324864400"/>
        <c:scaling>
          <c:orientation val="minMax"/>
        </c:scaling>
        <c:delete val="1"/>
        <c:axPos val="b"/>
        <c:numFmt formatCode="&quot;H&quot;yy" sourceLinked="1"/>
        <c:majorTickMark val="none"/>
        <c:minorTickMark val="none"/>
        <c:tickLblPos val="none"/>
        <c:crossAx val="324864792"/>
        <c:crosses val="autoZero"/>
        <c:auto val="1"/>
        <c:lblOffset val="100"/>
        <c:baseTimeUnit val="years"/>
      </c:dateAx>
      <c:valAx>
        <c:axId val="32486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6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117.61</c:v>
                </c:pt>
                <c:pt idx="1">
                  <c:v>120.5</c:v>
                </c:pt>
                <c:pt idx="2">
                  <c:v>115.55</c:v>
                </c:pt>
                <c:pt idx="3">
                  <c:v>117.92</c:v>
                </c:pt>
                <c:pt idx="4">
                  <c:v>112.65</c:v>
                </c:pt>
              </c:numCache>
            </c:numRef>
          </c:val>
          <c:extLst>
            <c:ext xmlns:c16="http://schemas.microsoft.com/office/drawing/2014/chart" uri="{C3380CC4-5D6E-409C-BE32-E72D297353CC}">
              <c16:uniqueId val="{00000000-16DB-42D6-8CB1-C2CDE22A0063}"/>
            </c:ext>
          </c:extLst>
        </c:ser>
        <c:dLbls>
          <c:showLegendKey val="0"/>
          <c:showVal val="0"/>
          <c:showCatName val="0"/>
          <c:showSerName val="0"/>
          <c:showPercent val="0"/>
          <c:showBubbleSize val="0"/>
        </c:dLbls>
        <c:gapWidth val="150"/>
        <c:axId val="323082112"/>
        <c:axId val="32308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6DB-42D6-8CB1-C2CDE22A0063}"/>
            </c:ext>
          </c:extLst>
        </c:ser>
        <c:dLbls>
          <c:showLegendKey val="0"/>
          <c:showVal val="0"/>
          <c:showCatName val="0"/>
          <c:showSerName val="0"/>
          <c:showPercent val="0"/>
          <c:showBubbleSize val="0"/>
        </c:dLbls>
        <c:marker val="1"/>
        <c:smooth val="0"/>
        <c:axId val="323082112"/>
        <c:axId val="323084072"/>
      </c:lineChart>
      <c:dateAx>
        <c:axId val="323082112"/>
        <c:scaling>
          <c:orientation val="minMax"/>
        </c:scaling>
        <c:delete val="1"/>
        <c:axPos val="b"/>
        <c:numFmt formatCode="&quot;H&quot;yy" sourceLinked="1"/>
        <c:majorTickMark val="none"/>
        <c:minorTickMark val="none"/>
        <c:tickLblPos val="none"/>
        <c:crossAx val="323084072"/>
        <c:crosses val="autoZero"/>
        <c:auto val="1"/>
        <c:lblOffset val="100"/>
        <c:baseTimeUnit val="years"/>
      </c:dateAx>
      <c:valAx>
        <c:axId val="32308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0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39.58</c:v>
                </c:pt>
                <c:pt idx="1">
                  <c:v>41.59</c:v>
                </c:pt>
                <c:pt idx="2">
                  <c:v>43.43</c:v>
                </c:pt>
                <c:pt idx="3">
                  <c:v>45.45</c:v>
                </c:pt>
                <c:pt idx="4">
                  <c:v>47.08</c:v>
                </c:pt>
              </c:numCache>
            </c:numRef>
          </c:val>
          <c:extLst>
            <c:ext xmlns:c16="http://schemas.microsoft.com/office/drawing/2014/chart" uri="{C3380CC4-5D6E-409C-BE32-E72D297353CC}">
              <c16:uniqueId val="{00000000-DEC2-4379-B8FA-EA3E3673BA87}"/>
            </c:ext>
          </c:extLst>
        </c:ser>
        <c:dLbls>
          <c:showLegendKey val="0"/>
          <c:showVal val="0"/>
          <c:showCatName val="0"/>
          <c:showSerName val="0"/>
          <c:showPercent val="0"/>
          <c:showBubbleSize val="0"/>
        </c:dLbls>
        <c:gapWidth val="150"/>
        <c:axId val="323085248"/>
        <c:axId val="32308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DEC2-4379-B8FA-EA3E3673BA87}"/>
            </c:ext>
          </c:extLst>
        </c:ser>
        <c:dLbls>
          <c:showLegendKey val="0"/>
          <c:showVal val="0"/>
          <c:showCatName val="0"/>
          <c:showSerName val="0"/>
          <c:showPercent val="0"/>
          <c:showBubbleSize val="0"/>
        </c:dLbls>
        <c:marker val="1"/>
        <c:smooth val="0"/>
        <c:axId val="323085248"/>
        <c:axId val="323087208"/>
      </c:lineChart>
      <c:dateAx>
        <c:axId val="323085248"/>
        <c:scaling>
          <c:orientation val="minMax"/>
        </c:scaling>
        <c:delete val="1"/>
        <c:axPos val="b"/>
        <c:numFmt formatCode="&quot;H&quot;yy" sourceLinked="1"/>
        <c:majorTickMark val="none"/>
        <c:minorTickMark val="none"/>
        <c:tickLblPos val="none"/>
        <c:crossAx val="323087208"/>
        <c:crosses val="autoZero"/>
        <c:auto val="1"/>
        <c:lblOffset val="100"/>
        <c:baseTimeUnit val="years"/>
      </c:dateAx>
      <c:valAx>
        <c:axId val="32308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5.14</c:v>
                </c:pt>
                <c:pt idx="1">
                  <c:v>6.85</c:v>
                </c:pt>
                <c:pt idx="2">
                  <c:v>7.23</c:v>
                </c:pt>
                <c:pt idx="3">
                  <c:v>8.2200000000000006</c:v>
                </c:pt>
                <c:pt idx="4">
                  <c:v>8.52</c:v>
                </c:pt>
              </c:numCache>
            </c:numRef>
          </c:val>
          <c:extLst>
            <c:ext xmlns:c16="http://schemas.microsoft.com/office/drawing/2014/chart" uri="{C3380CC4-5D6E-409C-BE32-E72D297353CC}">
              <c16:uniqueId val="{00000000-5E44-46E2-BA0D-53E18CA7BA84}"/>
            </c:ext>
          </c:extLst>
        </c:ser>
        <c:dLbls>
          <c:showLegendKey val="0"/>
          <c:showVal val="0"/>
          <c:showCatName val="0"/>
          <c:showSerName val="0"/>
          <c:showPercent val="0"/>
          <c:showBubbleSize val="0"/>
        </c:dLbls>
        <c:gapWidth val="150"/>
        <c:axId val="323086032"/>
        <c:axId val="32308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E44-46E2-BA0D-53E18CA7BA84}"/>
            </c:ext>
          </c:extLst>
        </c:ser>
        <c:dLbls>
          <c:showLegendKey val="0"/>
          <c:showVal val="0"/>
          <c:showCatName val="0"/>
          <c:showSerName val="0"/>
          <c:showPercent val="0"/>
          <c:showBubbleSize val="0"/>
        </c:dLbls>
        <c:marker val="1"/>
        <c:smooth val="0"/>
        <c:axId val="323086032"/>
        <c:axId val="323086424"/>
      </c:lineChart>
      <c:dateAx>
        <c:axId val="323086032"/>
        <c:scaling>
          <c:orientation val="minMax"/>
        </c:scaling>
        <c:delete val="1"/>
        <c:axPos val="b"/>
        <c:numFmt formatCode="&quot;H&quot;yy" sourceLinked="1"/>
        <c:majorTickMark val="none"/>
        <c:minorTickMark val="none"/>
        <c:tickLblPos val="none"/>
        <c:crossAx val="323086424"/>
        <c:crosses val="autoZero"/>
        <c:auto val="1"/>
        <c:lblOffset val="100"/>
        <c:baseTimeUnit val="years"/>
      </c:dateAx>
      <c:valAx>
        <c:axId val="32308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A0-406C-BB4E-82358A9BD1E2}"/>
            </c:ext>
          </c:extLst>
        </c:ser>
        <c:dLbls>
          <c:showLegendKey val="0"/>
          <c:showVal val="0"/>
          <c:showCatName val="0"/>
          <c:showSerName val="0"/>
          <c:showPercent val="0"/>
          <c:showBubbleSize val="0"/>
        </c:dLbls>
        <c:gapWidth val="150"/>
        <c:axId val="324680928"/>
        <c:axId val="32468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DA0-406C-BB4E-82358A9BD1E2}"/>
            </c:ext>
          </c:extLst>
        </c:ser>
        <c:dLbls>
          <c:showLegendKey val="0"/>
          <c:showVal val="0"/>
          <c:showCatName val="0"/>
          <c:showSerName val="0"/>
          <c:showPercent val="0"/>
          <c:showBubbleSize val="0"/>
        </c:dLbls>
        <c:marker val="1"/>
        <c:smooth val="0"/>
        <c:axId val="324680928"/>
        <c:axId val="324683280"/>
      </c:lineChart>
      <c:dateAx>
        <c:axId val="324680928"/>
        <c:scaling>
          <c:orientation val="minMax"/>
        </c:scaling>
        <c:delete val="1"/>
        <c:axPos val="b"/>
        <c:numFmt formatCode="&quot;H&quot;yy" sourceLinked="1"/>
        <c:majorTickMark val="none"/>
        <c:minorTickMark val="none"/>
        <c:tickLblPos val="none"/>
        <c:crossAx val="324683280"/>
        <c:crosses val="autoZero"/>
        <c:auto val="1"/>
        <c:lblOffset val="100"/>
        <c:baseTimeUnit val="years"/>
      </c:dateAx>
      <c:valAx>
        <c:axId val="32468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338.38</c:v>
                </c:pt>
                <c:pt idx="1">
                  <c:v>493.67</c:v>
                </c:pt>
                <c:pt idx="2">
                  <c:v>607.41999999999996</c:v>
                </c:pt>
                <c:pt idx="3">
                  <c:v>611.20000000000005</c:v>
                </c:pt>
                <c:pt idx="4">
                  <c:v>572.16</c:v>
                </c:pt>
              </c:numCache>
            </c:numRef>
          </c:val>
          <c:extLst>
            <c:ext xmlns:c16="http://schemas.microsoft.com/office/drawing/2014/chart" uri="{C3380CC4-5D6E-409C-BE32-E72D297353CC}">
              <c16:uniqueId val="{00000000-16EF-4AD0-B250-80B384C31BB0}"/>
            </c:ext>
          </c:extLst>
        </c:ser>
        <c:dLbls>
          <c:showLegendKey val="0"/>
          <c:showVal val="0"/>
          <c:showCatName val="0"/>
          <c:showSerName val="0"/>
          <c:showPercent val="0"/>
          <c:showBubbleSize val="0"/>
        </c:dLbls>
        <c:gapWidth val="150"/>
        <c:axId val="324682888"/>
        <c:axId val="32468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16EF-4AD0-B250-80B384C31BB0}"/>
            </c:ext>
          </c:extLst>
        </c:ser>
        <c:dLbls>
          <c:showLegendKey val="0"/>
          <c:showVal val="0"/>
          <c:showCatName val="0"/>
          <c:showSerName val="0"/>
          <c:showPercent val="0"/>
          <c:showBubbleSize val="0"/>
        </c:dLbls>
        <c:marker val="1"/>
        <c:smooth val="0"/>
        <c:axId val="324682888"/>
        <c:axId val="324686808"/>
      </c:lineChart>
      <c:dateAx>
        <c:axId val="324682888"/>
        <c:scaling>
          <c:orientation val="minMax"/>
        </c:scaling>
        <c:delete val="1"/>
        <c:axPos val="b"/>
        <c:numFmt formatCode="&quot;H&quot;yy" sourceLinked="1"/>
        <c:majorTickMark val="none"/>
        <c:minorTickMark val="none"/>
        <c:tickLblPos val="none"/>
        <c:crossAx val="324686808"/>
        <c:crosses val="autoZero"/>
        <c:auto val="1"/>
        <c:lblOffset val="100"/>
        <c:baseTimeUnit val="years"/>
      </c:dateAx>
      <c:valAx>
        <c:axId val="324686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8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506.64</c:v>
                </c:pt>
                <c:pt idx="1">
                  <c:v>475.44</c:v>
                </c:pt>
                <c:pt idx="2">
                  <c:v>467.39</c:v>
                </c:pt>
                <c:pt idx="3">
                  <c:v>449.49</c:v>
                </c:pt>
                <c:pt idx="4">
                  <c:v>439.69</c:v>
                </c:pt>
              </c:numCache>
            </c:numRef>
          </c:val>
          <c:extLst>
            <c:ext xmlns:c16="http://schemas.microsoft.com/office/drawing/2014/chart" uri="{C3380CC4-5D6E-409C-BE32-E72D297353CC}">
              <c16:uniqueId val="{00000000-49C7-4DC3-B878-EF57EC6F684B}"/>
            </c:ext>
          </c:extLst>
        </c:ser>
        <c:dLbls>
          <c:showLegendKey val="0"/>
          <c:showVal val="0"/>
          <c:showCatName val="0"/>
          <c:showSerName val="0"/>
          <c:showPercent val="0"/>
          <c:showBubbleSize val="0"/>
        </c:dLbls>
        <c:gapWidth val="150"/>
        <c:axId val="324686416"/>
        <c:axId val="3246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49C7-4DC3-B878-EF57EC6F684B}"/>
            </c:ext>
          </c:extLst>
        </c:ser>
        <c:dLbls>
          <c:showLegendKey val="0"/>
          <c:showVal val="0"/>
          <c:showCatName val="0"/>
          <c:showSerName val="0"/>
          <c:showPercent val="0"/>
          <c:showBubbleSize val="0"/>
        </c:dLbls>
        <c:marker val="1"/>
        <c:smooth val="0"/>
        <c:axId val="324686416"/>
        <c:axId val="324687200"/>
      </c:lineChart>
      <c:dateAx>
        <c:axId val="324686416"/>
        <c:scaling>
          <c:orientation val="minMax"/>
        </c:scaling>
        <c:delete val="1"/>
        <c:axPos val="b"/>
        <c:numFmt formatCode="&quot;H&quot;yy" sourceLinked="1"/>
        <c:majorTickMark val="none"/>
        <c:minorTickMark val="none"/>
        <c:tickLblPos val="none"/>
        <c:crossAx val="324687200"/>
        <c:crosses val="autoZero"/>
        <c:auto val="1"/>
        <c:lblOffset val="100"/>
        <c:baseTimeUnit val="years"/>
      </c:dateAx>
      <c:valAx>
        <c:axId val="32468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8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109.33</c:v>
                </c:pt>
                <c:pt idx="1">
                  <c:v>111.67</c:v>
                </c:pt>
                <c:pt idx="2">
                  <c:v>108.85</c:v>
                </c:pt>
                <c:pt idx="3">
                  <c:v>113.52</c:v>
                </c:pt>
                <c:pt idx="4">
                  <c:v>104.09</c:v>
                </c:pt>
              </c:numCache>
            </c:numRef>
          </c:val>
          <c:extLst>
            <c:ext xmlns:c16="http://schemas.microsoft.com/office/drawing/2014/chart" uri="{C3380CC4-5D6E-409C-BE32-E72D297353CC}">
              <c16:uniqueId val="{00000000-3213-4055-9DCA-54F536AB5491}"/>
            </c:ext>
          </c:extLst>
        </c:ser>
        <c:dLbls>
          <c:showLegendKey val="0"/>
          <c:showVal val="0"/>
          <c:showCatName val="0"/>
          <c:showSerName val="0"/>
          <c:showPercent val="0"/>
          <c:showBubbleSize val="0"/>
        </c:dLbls>
        <c:gapWidth val="150"/>
        <c:axId val="324681320"/>
        <c:axId val="3246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3213-4055-9DCA-54F536AB5491}"/>
            </c:ext>
          </c:extLst>
        </c:ser>
        <c:dLbls>
          <c:showLegendKey val="0"/>
          <c:showVal val="0"/>
          <c:showCatName val="0"/>
          <c:showSerName val="0"/>
          <c:showPercent val="0"/>
          <c:showBubbleSize val="0"/>
        </c:dLbls>
        <c:marker val="1"/>
        <c:smooth val="0"/>
        <c:axId val="324681320"/>
        <c:axId val="324685632"/>
      </c:lineChart>
      <c:dateAx>
        <c:axId val="324681320"/>
        <c:scaling>
          <c:orientation val="minMax"/>
        </c:scaling>
        <c:delete val="1"/>
        <c:axPos val="b"/>
        <c:numFmt formatCode="&quot;H&quot;yy" sourceLinked="1"/>
        <c:majorTickMark val="none"/>
        <c:minorTickMark val="none"/>
        <c:tickLblPos val="none"/>
        <c:crossAx val="324685632"/>
        <c:crosses val="autoZero"/>
        <c:auto val="1"/>
        <c:lblOffset val="100"/>
        <c:baseTimeUnit val="years"/>
      </c:dateAx>
      <c:valAx>
        <c:axId val="3246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8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147.68</c:v>
                </c:pt>
                <c:pt idx="1">
                  <c:v>144.71</c:v>
                </c:pt>
                <c:pt idx="2">
                  <c:v>148.36000000000001</c:v>
                </c:pt>
                <c:pt idx="3">
                  <c:v>142.18</c:v>
                </c:pt>
                <c:pt idx="4">
                  <c:v>153.97999999999999</c:v>
                </c:pt>
              </c:numCache>
            </c:numRef>
          </c:val>
          <c:extLst>
            <c:ext xmlns:c16="http://schemas.microsoft.com/office/drawing/2014/chart" uri="{C3380CC4-5D6E-409C-BE32-E72D297353CC}">
              <c16:uniqueId val="{00000000-5AEC-4550-8F3E-ED168A7A55A8}"/>
            </c:ext>
          </c:extLst>
        </c:ser>
        <c:dLbls>
          <c:showLegendKey val="0"/>
          <c:showVal val="0"/>
          <c:showCatName val="0"/>
          <c:showSerName val="0"/>
          <c:showPercent val="0"/>
          <c:showBubbleSize val="0"/>
        </c:dLbls>
        <c:gapWidth val="150"/>
        <c:axId val="324687984"/>
        <c:axId val="32468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5AEC-4550-8F3E-ED168A7A55A8}"/>
            </c:ext>
          </c:extLst>
        </c:ser>
        <c:dLbls>
          <c:showLegendKey val="0"/>
          <c:showVal val="0"/>
          <c:showCatName val="0"/>
          <c:showSerName val="0"/>
          <c:showPercent val="0"/>
          <c:showBubbleSize val="0"/>
        </c:dLbls>
        <c:marker val="1"/>
        <c:smooth val="0"/>
        <c:axId val="324687984"/>
        <c:axId val="324680536"/>
      </c:lineChart>
      <c:dateAx>
        <c:axId val="324687984"/>
        <c:scaling>
          <c:orientation val="minMax"/>
        </c:scaling>
        <c:delete val="1"/>
        <c:axPos val="b"/>
        <c:numFmt formatCode="&quot;H&quot;yy" sourceLinked="1"/>
        <c:majorTickMark val="none"/>
        <c:minorTickMark val="none"/>
        <c:tickLblPos val="none"/>
        <c:crossAx val="324680536"/>
        <c:crosses val="autoZero"/>
        <c:auto val="1"/>
        <c:lblOffset val="100"/>
        <c:baseTimeUnit val="years"/>
      </c:dateAx>
      <c:valAx>
        <c:axId val="32468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8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日田市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64890</v>
      </c>
      <c r="AM8" s="71"/>
      <c r="AN8" s="71"/>
      <c r="AO8" s="71"/>
      <c r="AP8" s="71"/>
      <c r="AQ8" s="71"/>
      <c r="AR8" s="71"/>
      <c r="AS8" s="71"/>
      <c r="AT8" s="67">
        <f>データ!$S$6</f>
        <v>666.03</v>
      </c>
      <c r="AU8" s="68"/>
      <c r="AV8" s="68"/>
      <c r="AW8" s="68"/>
      <c r="AX8" s="68"/>
      <c r="AY8" s="68"/>
      <c r="AZ8" s="68"/>
      <c r="BA8" s="68"/>
      <c r="BB8" s="70">
        <f>データ!$T$6</f>
        <v>97.43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65.260000000000005</v>
      </c>
      <c r="J10" s="68"/>
      <c r="K10" s="68"/>
      <c r="L10" s="68"/>
      <c r="M10" s="68"/>
      <c r="N10" s="68"/>
      <c r="O10" s="69"/>
      <c r="P10" s="70">
        <f>データ!$P$6</f>
        <v>75.25</v>
      </c>
      <c r="Q10" s="70"/>
      <c r="R10" s="70"/>
      <c r="S10" s="70"/>
      <c r="T10" s="70"/>
      <c r="U10" s="70"/>
      <c r="V10" s="70"/>
      <c r="W10" s="71">
        <f>データ!$Q$6</f>
        <v>3160</v>
      </c>
      <c r="X10" s="71"/>
      <c r="Y10" s="71"/>
      <c r="Z10" s="71"/>
      <c r="AA10" s="71"/>
      <c r="AB10" s="71"/>
      <c r="AC10" s="71"/>
      <c r="AD10" s="2"/>
      <c r="AE10" s="2"/>
      <c r="AF10" s="2"/>
      <c r="AG10" s="2"/>
      <c r="AH10" s="4"/>
      <c r="AI10" s="4"/>
      <c r="AJ10" s="4"/>
      <c r="AK10" s="4"/>
      <c r="AL10" s="71">
        <f>データ!$U$6</f>
        <v>48426</v>
      </c>
      <c r="AM10" s="71"/>
      <c r="AN10" s="71"/>
      <c r="AO10" s="71"/>
      <c r="AP10" s="71"/>
      <c r="AQ10" s="71"/>
      <c r="AR10" s="71"/>
      <c r="AS10" s="71"/>
      <c r="AT10" s="67">
        <f>データ!$V$6</f>
        <v>27.66</v>
      </c>
      <c r="AU10" s="68"/>
      <c r="AV10" s="68"/>
      <c r="AW10" s="68"/>
      <c r="AX10" s="68"/>
      <c r="AY10" s="68"/>
      <c r="AZ10" s="68"/>
      <c r="BA10" s="68"/>
      <c r="BB10" s="70">
        <f>データ!$W$6</f>
        <v>1750.76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D5xQaIzLSR4WeybBQqQ76mJbqS8s3/mVzHWfAM3zOsc3e6p7afLq5LO0ebpkIEJrwkqMGn3i/mPpmIGoEjG2w==" saltValue="4jByH6S6p8dUF+D7bTrv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442046</v>
      </c>
      <c r="D6" s="34">
        <f t="shared" si="3"/>
        <v>46</v>
      </c>
      <c r="E6" s="34">
        <f t="shared" si="3"/>
        <v>1</v>
      </c>
      <c r="F6" s="34">
        <f t="shared" si="3"/>
        <v>0</v>
      </c>
      <c r="G6" s="34">
        <f t="shared" si="3"/>
        <v>1</v>
      </c>
      <c r="H6" s="34" t="str">
        <f t="shared" si="3"/>
        <v>大分県　日田市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65.260000000000005</v>
      </c>
      <c r="P6" s="35">
        <f t="shared" si="3"/>
        <v>75.25</v>
      </c>
      <c r="Q6" s="35">
        <f t="shared" si="3"/>
        <v>3160</v>
      </c>
      <c r="R6" s="35">
        <f t="shared" si="3"/>
        <v>64890</v>
      </c>
      <c r="S6" s="35">
        <f t="shared" si="3"/>
        <v>666.03</v>
      </c>
      <c r="T6" s="35">
        <f t="shared" si="3"/>
        <v>97.43</v>
      </c>
      <c r="U6" s="35">
        <f t="shared" si="3"/>
        <v>48426</v>
      </c>
      <c r="V6" s="35">
        <f t="shared" si="3"/>
        <v>27.66</v>
      </c>
      <c r="W6" s="35">
        <f t="shared" si="3"/>
        <v>1750.76</v>
      </c>
      <c r="X6" s="36">
        <f>IF(X7="",NA(),X7)</f>
        <v>117.61</v>
      </c>
      <c r="Y6" s="36">
        <f t="shared" ref="Y6:AG6" si="4">IF(Y7="",NA(),Y7)</f>
        <v>120.5</v>
      </c>
      <c r="Z6" s="36">
        <f t="shared" si="4"/>
        <v>115.55</v>
      </c>
      <c r="AA6" s="36">
        <f t="shared" si="4"/>
        <v>117.92</v>
      </c>
      <c r="AB6" s="36">
        <f t="shared" si="4"/>
        <v>112.65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338.38</v>
      </c>
      <c r="AU6" s="36">
        <f t="shared" ref="AU6:BC6" si="6">IF(AU7="",NA(),AU7)</f>
        <v>493.67</v>
      </c>
      <c r="AV6" s="36">
        <f t="shared" si="6"/>
        <v>607.41999999999996</v>
      </c>
      <c r="AW6" s="36">
        <f t="shared" si="6"/>
        <v>611.20000000000005</v>
      </c>
      <c r="AX6" s="36">
        <f t="shared" si="6"/>
        <v>572.16</v>
      </c>
      <c r="AY6" s="36">
        <f t="shared" si="6"/>
        <v>371.31</v>
      </c>
      <c r="AZ6" s="36">
        <f t="shared" si="6"/>
        <v>377.63</v>
      </c>
      <c r="BA6" s="36">
        <f t="shared" si="6"/>
        <v>357.34</v>
      </c>
      <c r="BB6" s="36">
        <f t="shared" si="6"/>
        <v>366.03</v>
      </c>
      <c r="BC6" s="36">
        <f t="shared" si="6"/>
        <v>365.18</v>
      </c>
      <c r="BD6" s="35" t="str">
        <f>IF(BD7="","",IF(BD7="-","【-】","【"&amp;SUBSTITUTE(TEXT(BD7,"#,##0.00"),"-","△")&amp;"】"))</f>
        <v>【264.97】</v>
      </c>
      <c r="BE6" s="36">
        <f>IF(BE7="",NA(),BE7)</f>
        <v>506.64</v>
      </c>
      <c r="BF6" s="36">
        <f t="shared" ref="BF6:BN6" si="7">IF(BF7="",NA(),BF7)</f>
        <v>475.44</v>
      </c>
      <c r="BG6" s="36">
        <f t="shared" si="7"/>
        <v>467.39</v>
      </c>
      <c r="BH6" s="36">
        <f t="shared" si="7"/>
        <v>449.49</v>
      </c>
      <c r="BI6" s="36">
        <f t="shared" si="7"/>
        <v>439.69</v>
      </c>
      <c r="BJ6" s="36">
        <f t="shared" si="7"/>
        <v>373.09</v>
      </c>
      <c r="BK6" s="36">
        <f t="shared" si="7"/>
        <v>364.71</v>
      </c>
      <c r="BL6" s="36">
        <f t="shared" si="7"/>
        <v>373.69</v>
      </c>
      <c r="BM6" s="36">
        <f t="shared" si="7"/>
        <v>370.12</v>
      </c>
      <c r="BN6" s="36">
        <f t="shared" si="7"/>
        <v>371.65</v>
      </c>
      <c r="BO6" s="35" t="str">
        <f>IF(BO7="","",IF(BO7="-","【-】","【"&amp;SUBSTITUTE(TEXT(BO7,"#,##0.00"),"-","△")&amp;"】"))</f>
        <v>【266.61】</v>
      </c>
      <c r="BP6" s="36">
        <f>IF(BP7="",NA(),BP7)</f>
        <v>109.33</v>
      </c>
      <c r="BQ6" s="36">
        <f t="shared" ref="BQ6:BY6" si="8">IF(BQ7="",NA(),BQ7)</f>
        <v>111.67</v>
      </c>
      <c r="BR6" s="36">
        <f t="shared" si="8"/>
        <v>108.85</v>
      </c>
      <c r="BS6" s="36">
        <f t="shared" si="8"/>
        <v>113.52</v>
      </c>
      <c r="BT6" s="36">
        <f t="shared" si="8"/>
        <v>104.09</v>
      </c>
      <c r="BU6" s="36">
        <f t="shared" si="8"/>
        <v>99.99</v>
      </c>
      <c r="BV6" s="36">
        <f t="shared" si="8"/>
        <v>100.65</v>
      </c>
      <c r="BW6" s="36">
        <f t="shared" si="8"/>
        <v>99.87</v>
      </c>
      <c r="BX6" s="36">
        <f t="shared" si="8"/>
        <v>100.42</v>
      </c>
      <c r="BY6" s="36">
        <f t="shared" si="8"/>
        <v>98.77</v>
      </c>
      <c r="BZ6" s="35" t="str">
        <f>IF(BZ7="","",IF(BZ7="-","【-】","【"&amp;SUBSTITUTE(TEXT(BZ7,"#,##0.00"),"-","△")&amp;"】"))</f>
        <v>【103.24】</v>
      </c>
      <c r="CA6" s="36">
        <f>IF(CA7="",NA(),CA7)</f>
        <v>147.68</v>
      </c>
      <c r="CB6" s="36">
        <f t="shared" ref="CB6:CJ6" si="9">IF(CB7="",NA(),CB7)</f>
        <v>144.71</v>
      </c>
      <c r="CC6" s="36">
        <f t="shared" si="9"/>
        <v>148.36000000000001</v>
      </c>
      <c r="CD6" s="36">
        <f t="shared" si="9"/>
        <v>142.18</v>
      </c>
      <c r="CE6" s="36">
        <f t="shared" si="9"/>
        <v>153.97999999999999</v>
      </c>
      <c r="CF6" s="36">
        <f t="shared" si="9"/>
        <v>171.15</v>
      </c>
      <c r="CG6" s="36">
        <f t="shared" si="9"/>
        <v>170.19</v>
      </c>
      <c r="CH6" s="36">
        <f t="shared" si="9"/>
        <v>171.81</v>
      </c>
      <c r="CI6" s="36">
        <f t="shared" si="9"/>
        <v>171.67</v>
      </c>
      <c r="CJ6" s="36">
        <f t="shared" si="9"/>
        <v>173.67</v>
      </c>
      <c r="CK6" s="35" t="str">
        <f>IF(CK7="","",IF(CK7="-","【-】","【"&amp;SUBSTITUTE(TEXT(CK7,"#,##0.00"),"-","△")&amp;"】"))</f>
        <v>【168.38】</v>
      </c>
      <c r="CL6" s="36">
        <f>IF(CL7="",NA(),CL7)</f>
        <v>55.18</v>
      </c>
      <c r="CM6" s="36">
        <f t="shared" ref="CM6:CU6" si="10">IF(CM7="",NA(),CM7)</f>
        <v>55.69</v>
      </c>
      <c r="CN6" s="36">
        <f t="shared" si="10"/>
        <v>57.84</v>
      </c>
      <c r="CO6" s="36">
        <f t="shared" si="10"/>
        <v>56.73</v>
      </c>
      <c r="CP6" s="36">
        <f t="shared" si="10"/>
        <v>56.12</v>
      </c>
      <c r="CQ6" s="36">
        <f t="shared" si="10"/>
        <v>58.53</v>
      </c>
      <c r="CR6" s="36">
        <f t="shared" si="10"/>
        <v>59.01</v>
      </c>
      <c r="CS6" s="36">
        <f t="shared" si="10"/>
        <v>60.03</v>
      </c>
      <c r="CT6" s="36">
        <f t="shared" si="10"/>
        <v>59.74</v>
      </c>
      <c r="CU6" s="36">
        <f t="shared" si="10"/>
        <v>59.67</v>
      </c>
      <c r="CV6" s="35" t="str">
        <f>IF(CV7="","",IF(CV7="-","【-】","【"&amp;SUBSTITUTE(TEXT(CV7,"#,##0.00"),"-","△")&amp;"】"))</f>
        <v>【60.00】</v>
      </c>
      <c r="CW6" s="36">
        <f>IF(CW7="",NA(),CW7)</f>
        <v>91.61</v>
      </c>
      <c r="CX6" s="36">
        <f t="shared" ref="CX6:DF6" si="11">IF(CX7="",NA(),CX7)</f>
        <v>91.56</v>
      </c>
      <c r="CY6" s="36">
        <f t="shared" si="11"/>
        <v>86.86</v>
      </c>
      <c r="CZ6" s="36">
        <f t="shared" si="11"/>
        <v>89</v>
      </c>
      <c r="DA6" s="36">
        <f t="shared" si="11"/>
        <v>89.56</v>
      </c>
      <c r="DB6" s="36">
        <f t="shared" si="11"/>
        <v>85.26</v>
      </c>
      <c r="DC6" s="36">
        <f t="shared" si="11"/>
        <v>85.37</v>
      </c>
      <c r="DD6" s="36">
        <f t="shared" si="11"/>
        <v>84.81</v>
      </c>
      <c r="DE6" s="36">
        <f t="shared" si="11"/>
        <v>84.8</v>
      </c>
      <c r="DF6" s="36">
        <f t="shared" si="11"/>
        <v>84.6</v>
      </c>
      <c r="DG6" s="35" t="str">
        <f>IF(DG7="","",IF(DG7="-","【-】","【"&amp;SUBSTITUTE(TEXT(DG7,"#,##0.00"),"-","△")&amp;"】"))</f>
        <v>【89.80】</v>
      </c>
      <c r="DH6" s="36">
        <f>IF(DH7="",NA(),DH7)</f>
        <v>39.58</v>
      </c>
      <c r="DI6" s="36">
        <f t="shared" ref="DI6:DQ6" si="12">IF(DI7="",NA(),DI7)</f>
        <v>41.59</v>
      </c>
      <c r="DJ6" s="36">
        <f t="shared" si="12"/>
        <v>43.43</v>
      </c>
      <c r="DK6" s="36">
        <f t="shared" si="12"/>
        <v>45.45</v>
      </c>
      <c r="DL6" s="36">
        <f t="shared" si="12"/>
        <v>47.08</v>
      </c>
      <c r="DM6" s="36">
        <f t="shared" si="12"/>
        <v>45.75</v>
      </c>
      <c r="DN6" s="36">
        <f t="shared" si="12"/>
        <v>46.9</v>
      </c>
      <c r="DO6" s="36">
        <f t="shared" si="12"/>
        <v>47.28</v>
      </c>
      <c r="DP6" s="36">
        <f t="shared" si="12"/>
        <v>47.66</v>
      </c>
      <c r="DQ6" s="36">
        <f t="shared" si="12"/>
        <v>48.17</v>
      </c>
      <c r="DR6" s="35" t="str">
        <f>IF(DR7="","",IF(DR7="-","【-】","【"&amp;SUBSTITUTE(TEXT(DR7,"#,##0.00"),"-","△")&amp;"】"))</f>
        <v>【49.59】</v>
      </c>
      <c r="DS6" s="36">
        <f>IF(DS7="",NA(),DS7)</f>
        <v>5.14</v>
      </c>
      <c r="DT6" s="36">
        <f t="shared" ref="DT6:EB6" si="13">IF(DT7="",NA(),DT7)</f>
        <v>6.85</v>
      </c>
      <c r="DU6" s="36">
        <f t="shared" si="13"/>
        <v>7.23</v>
      </c>
      <c r="DV6" s="36">
        <f t="shared" si="13"/>
        <v>8.2200000000000006</v>
      </c>
      <c r="DW6" s="36">
        <f t="shared" si="13"/>
        <v>8.52</v>
      </c>
      <c r="DX6" s="36">
        <f t="shared" si="13"/>
        <v>10.54</v>
      </c>
      <c r="DY6" s="36">
        <f t="shared" si="13"/>
        <v>12.03</v>
      </c>
      <c r="DZ6" s="36">
        <f t="shared" si="13"/>
        <v>12.19</v>
      </c>
      <c r="EA6" s="36">
        <f t="shared" si="13"/>
        <v>15.1</v>
      </c>
      <c r="EB6" s="36">
        <f t="shared" si="13"/>
        <v>17.12</v>
      </c>
      <c r="EC6" s="35" t="str">
        <f>IF(EC7="","",IF(EC7="-","【-】","【"&amp;SUBSTITUTE(TEXT(EC7,"#,##0.00"),"-","△")&amp;"】"))</f>
        <v>【19.44】</v>
      </c>
      <c r="ED6" s="36">
        <f>IF(ED7="",NA(),ED7)</f>
        <v>0.55000000000000004</v>
      </c>
      <c r="EE6" s="36">
        <f t="shared" ref="EE6:EM6" si="14">IF(EE7="",NA(),EE7)</f>
        <v>0.79</v>
      </c>
      <c r="EF6" s="36">
        <f t="shared" si="14"/>
        <v>1.84</v>
      </c>
      <c r="EG6" s="36">
        <f t="shared" si="14"/>
        <v>0.69</v>
      </c>
      <c r="EH6" s="36">
        <f t="shared" si="14"/>
        <v>0.91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442046</v>
      </c>
      <c r="D7" s="38">
        <v>46</v>
      </c>
      <c r="E7" s="38">
        <v>1</v>
      </c>
      <c r="F7" s="38">
        <v>0</v>
      </c>
      <c r="G7" s="38">
        <v>1</v>
      </c>
      <c r="H7" s="38" t="s">
        <v>93</v>
      </c>
      <c r="I7" s="38" t="s">
        <v>94</v>
      </c>
      <c r="J7" s="38" t="s">
        <v>95</v>
      </c>
      <c r="K7" s="38" t="s">
        <v>96</v>
      </c>
      <c r="L7" s="38" t="s">
        <v>97</v>
      </c>
      <c r="M7" s="38" t="s">
        <v>98</v>
      </c>
      <c r="N7" s="39" t="s">
        <v>99</v>
      </c>
      <c r="O7" s="39">
        <v>65.260000000000005</v>
      </c>
      <c r="P7" s="39">
        <v>75.25</v>
      </c>
      <c r="Q7" s="39">
        <v>3160</v>
      </c>
      <c r="R7" s="39">
        <v>64890</v>
      </c>
      <c r="S7" s="39">
        <v>666.03</v>
      </c>
      <c r="T7" s="39">
        <v>97.43</v>
      </c>
      <c r="U7" s="39">
        <v>48426</v>
      </c>
      <c r="V7" s="39">
        <v>27.66</v>
      </c>
      <c r="W7" s="39">
        <v>1750.76</v>
      </c>
      <c r="X7" s="39">
        <v>117.61</v>
      </c>
      <c r="Y7" s="39">
        <v>120.5</v>
      </c>
      <c r="Z7" s="39">
        <v>115.55</v>
      </c>
      <c r="AA7" s="39">
        <v>117.92</v>
      </c>
      <c r="AB7" s="39">
        <v>112.65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338.38</v>
      </c>
      <c r="AU7" s="39">
        <v>493.67</v>
      </c>
      <c r="AV7" s="39">
        <v>607.41999999999996</v>
      </c>
      <c r="AW7" s="39">
        <v>611.20000000000005</v>
      </c>
      <c r="AX7" s="39">
        <v>572.16</v>
      </c>
      <c r="AY7" s="39">
        <v>371.31</v>
      </c>
      <c r="AZ7" s="39">
        <v>377.63</v>
      </c>
      <c r="BA7" s="39">
        <v>357.34</v>
      </c>
      <c r="BB7" s="39">
        <v>366.03</v>
      </c>
      <c r="BC7" s="39">
        <v>365.18</v>
      </c>
      <c r="BD7" s="39">
        <v>264.97000000000003</v>
      </c>
      <c r="BE7" s="39">
        <v>506.64</v>
      </c>
      <c r="BF7" s="39">
        <v>475.44</v>
      </c>
      <c r="BG7" s="39">
        <v>467.39</v>
      </c>
      <c r="BH7" s="39">
        <v>449.49</v>
      </c>
      <c r="BI7" s="39">
        <v>439.69</v>
      </c>
      <c r="BJ7" s="39">
        <v>373.09</v>
      </c>
      <c r="BK7" s="39">
        <v>364.71</v>
      </c>
      <c r="BL7" s="39">
        <v>373.69</v>
      </c>
      <c r="BM7" s="39">
        <v>370.12</v>
      </c>
      <c r="BN7" s="39">
        <v>371.65</v>
      </c>
      <c r="BO7" s="39">
        <v>266.61</v>
      </c>
      <c r="BP7" s="39">
        <v>109.33</v>
      </c>
      <c r="BQ7" s="39">
        <v>111.67</v>
      </c>
      <c r="BR7" s="39">
        <v>108.85</v>
      </c>
      <c r="BS7" s="39">
        <v>113.52</v>
      </c>
      <c r="BT7" s="39">
        <v>104.09</v>
      </c>
      <c r="BU7" s="39">
        <v>99.99</v>
      </c>
      <c r="BV7" s="39">
        <v>100.65</v>
      </c>
      <c r="BW7" s="39">
        <v>99.87</v>
      </c>
      <c r="BX7" s="39">
        <v>100.42</v>
      </c>
      <c r="BY7" s="39">
        <v>98.77</v>
      </c>
      <c r="BZ7" s="39">
        <v>103.24</v>
      </c>
      <c r="CA7" s="39">
        <v>147.68</v>
      </c>
      <c r="CB7" s="39">
        <v>144.71</v>
      </c>
      <c r="CC7" s="39">
        <v>148.36000000000001</v>
      </c>
      <c r="CD7" s="39">
        <v>142.18</v>
      </c>
      <c r="CE7" s="39">
        <v>153.97999999999999</v>
      </c>
      <c r="CF7" s="39">
        <v>171.15</v>
      </c>
      <c r="CG7" s="39">
        <v>170.19</v>
      </c>
      <c r="CH7" s="39">
        <v>171.81</v>
      </c>
      <c r="CI7" s="39">
        <v>171.67</v>
      </c>
      <c r="CJ7" s="39">
        <v>173.67</v>
      </c>
      <c r="CK7" s="39">
        <v>168.38</v>
      </c>
      <c r="CL7" s="39">
        <v>55.18</v>
      </c>
      <c r="CM7" s="39">
        <v>55.69</v>
      </c>
      <c r="CN7" s="39">
        <v>57.84</v>
      </c>
      <c r="CO7" s="39">
        <v>56.73</v>
      </c>
      <c r="CP7" s="39">
        <v>56.12</v>
      </c>
      <c r="CQ7" s="39">
        <v>58.53</v>
      </c>
      <c r="CR7" s="39">
        <v>59.01</v>
      </c>
      <c r="CS7" s="39">
        <v>60.03</v>
      </c>
      <c r="CT7" s="39">
        <v>59.74</v>
      </c>
      <c r="CU7" s="39">
        <v>59.67</v>
      </c>
      <c r="CV7" s="39">
        <v>60</v>
      </c>
      <c r="CW7" s="39">
        <v>91.61</v>
      </c>
      <c r="CX7" s="39">
        <v>91.56</v>
      </c>
      <c r="CY7" s="39">
        <v>86.86</v>
      </c>
      <c r="CZ7" s="39">
        <v>89</v>
      </c>
      <c r="DA7" s="39">
        <v>89.56</v>
      </c>
      <c r="DB7" s="39">
        <v>85.26</v>
      </c>
      <c r="DC7" s="39">
        <v>85.37</v>
      </c>
      <c r="DD7" s="39">
        <v>84.81</v>
      </c>
      <c r="DE7" s="39">
        <v>84.8</v>
      </c>
      <c r="DF7" s="39">
        <v>84.6</v>
      </c>
      <c r="DG7" s="39">
        <v>89.8</v>
      </c>
      <c r="DH7" s="39">
        <v>39.58</v>
      </c>
      <c r="DI7" s="39">
        <v>41.59</v>
      </c>
      <c r="DJ7" s="39">
        <v>43.43</v>
      </c>
      <c r="DK7" s="39">
        <v>45.45</v>
      </c>
      <c r="DL7" s="39">
        <v>47.08</v>
      </c>
      <c r="DM7" s="39">
        <v>45.75</v>
      </c>
      <c r="DN7" s="39">
        <v>46.9</v>
      </c>
      <c r="DO7" s="39">
        <v>47.28</v>
      </c>
      <c r="DP7" s="39">
        <v>47.66</v>
      </c>
      <c r="DQ7" s="39">
        <v>48.17</v>
      </c>
      <c r="DR7" s="39">
        <v>49.59</v>
      </c>
      <c r="DS7" s="39">
        <v>5.14</v>
      </c>
      <c r="DT7" s="39">
        <v>6.85</v>
      </c>
      <c r="DU7" s="39">
        <v>7.23</v>
      </c>
      <c r="DV7" s="39">
        <v>8.2200000000000006</v>
      </c>
      <c r="DW7" s="39">
        <v>8.52</v>
      </c>
      <c r="DX7" s="39">
        <v>10.54</v>
      </c>
      <c r="DY7" s="39">
        <v>12.03</v>
      </c>
      <c r="DZ7" s="39">
        <v>12.19</v>
      </c>
      <c r="EA7" s="39">
        <v>15.1</v>
      </c>
      <c r="EB7" s="39">
        <v>17.12</v>
      </c>
      <c r="EC7" s="39">
        <v>19.440000000000001</v>
      </c>
      <c r="ED7" s="39">
        <v>0.55000000000000004</v>
      </c>
      <c r="EE7" s="39">
        <v>0.79</v>
      </c>
      <c r="EF7" s="39">
        <v>1.84</v>
      </c>
      <c r="EG7" s="39">
        <v>0.69</v>
      </c>
      <c r="EH7" s="39">
        <v>0.91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2020-12-04T02:16:17Z</dcterms:created>
  <dcterms:modified xsi:type="dcterms:W3CDTF">2022-06-29T00:53:13Z</dcterms:modified>
  <cp:category/>
</cp:coreProperties>
</file>