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2別府市\"/>
    </mc:Choice>
  </mc:AlternateContent>
  <workbookProtection workbookAlgorithmName="SHA-512" workbookHashValue="YSQ8BahDdoN5Bnv187wdMy315qV/Xqbekqd0dJKA0INLbsAmvPWUdXPItTrWlHAw8lW2nV7GTPu0ro2u3XrNvQ==" workbookSaltValue="TT8SdPZhp6g+9F4I85Mo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<sst xmlns="http://schemas.openxmlformats.org/spreadsheetml/2006/main" count="236" uniqueCount="121">
  <si>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</si>
  <si>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</si>
  <si>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</si>
  <si>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</si>
  <si>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</si>
  <si>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</si>
  <si>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</si>
  <si>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</si>
  <si>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</si>
  <si>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</si>
  <si>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</si>
  <si>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</si>
  <si>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</si>
  <si>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</si>
  <si>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</si>
  <si>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</si>
  <si>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</si>
  <si>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</si>
  <si>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</si>
  <si>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</si>
  <si>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</si>
  <si>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</si>
  <si>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</si>
  <si>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</si>
  <si>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</si>
  <si>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</si>
  <si>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</si>
  <si>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</si>
  <si>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</si>
  <si>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</si>
  <si>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</si>
  <si>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</si>
  <si>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</si>
  <si>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</si>
  <si>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</si>
  <si>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</si>
  <si>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</si>
  <si>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</si>
  <si>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</si>
  <si>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</si>
  <si>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</si>
  <si>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</si>
  <si>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</si>
  <si>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</si>
  <si>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</si>
  <si>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</si>
  <si>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</si>
  <si>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</si>
  <si>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</si>
  <si>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</si>
  <si>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</si>
  <si>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</si>
  <si>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</si>
  <si>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</si>
  <si>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</si>
  <si>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</si>
  <si>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</si>
  <si>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</si>
  <si>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</si>
  <si>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</si>
  <si>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</si>
  <si>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</si>
  <si>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</si>
  <si>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</si>
  <si>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</si>
  <si>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</si>
  <si>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</si>
  <si>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</si>
  <si>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</si>
  <si>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</si>
  <si>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</si>
  <si>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</si>
  <si>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</si>
  <si>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</si>
  <si>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</si>
  <si>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</si>
  <si>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</si>
  <si>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</si>
  <si>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</si>
  <si>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</si>
  <si>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</si>
  <si>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</si>
  <si>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</si>
  <si>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</si>
  <si>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</si>
  <si>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</si>
  <si>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</si>
  <si>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</si>
  <si>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</si>
  <si>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</si>
  <si>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</si>
  <si>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</si>
  <si>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</si>
  <si>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</si>
  <si>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</si>
  <si>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</si>
  <si>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</si>
  <si>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</si>
  <si>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</si>
  <si>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</si>
  <si>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</si>
  <si>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</si>
  <si>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</si>
  <si>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</si>
  <si>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</si>
  <si>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</si>
  <si>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</si>
  <si>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</si>
  <si>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</si>
  <si>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</si>
  <si>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</si>
  <si>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</si>
  <si>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</si>
  <si>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</si>
  <si>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</si>
  <si>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</si>
  <si>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</si>
  <si>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</si>
  <si>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u/>
        <sz val="11"/>
        <rFont val="ＭＳ 明朝"/>
        <family val="1"/>
        <charset val="128"/>
      </rPr>
      <t>①収益的収支比率</t>
    </r>
    <r>
      <rPr>
        <sz val="11"/>
        <rFont val="ＭＳ 明朝"/>
        <family val="1"/>
        <charset val="128"/>
      </rPr>
      <t xml:space="preserve">は、年々低下し、さらに厳しい経営状況です。
</t>
    </r>
    <r>
      <rPr>
        <b/>
        <u/>
        <sz val="11"/>
        <rFont val="ＭＳ 明朝"/>
        <family val="1"/>
        <charset val="128"/>
      </rPr>
      <t>④企業債残高対事業規模比率</t>
    </r>
    <r>
      <rPr>
        <sz val="11"/>
        <rFont val="ＭＳ 明朝"/>
        <family val="1"/>
        <charset val="128"/>
      </rPr>
      <t xml:space="preserve">は、類団平均値よりも高い状態が続いています。今後、企業債償還元金の減少傾向が続くことが見込まれていますが、依然として下水道財政を圧迫しています。
</t>
    </r>
    <r>
      <rPr>
        <b/>
        <u/>
        <sz val="11"/>
        <rFont val="ＭＳ 明朝"/>
        <family val="1"/>
        <charset val="128"/>
      </rPr>
      <t>⑤経費回収率</t>
    </r>
    <r>
      <rPr>
        <sz val="11"/>
        <rFont val="ＭＳ 明朝"/>
        <family val="1"/>
        <charset val="128"/>
      </rPr>
      <t xml:space="preserve">は、１００％を下回っていることから汚水処理量の削減、適正な使用料水準など、改善対策が急務となっています。
</t>
    </r>
    <r>
      <rPr>
        <b/>
        <u/>
        <sz val="11"/>
        <rFont val="ＭＳ 明朝"/>
        <family val="1"/>
        <charset val="128"/>
      </rPr>
      <t>⑥汚水処理原価</t>
    </r>
    <r>
      <rPr>
        <sz val="11"/>
        <rFont val="ＭＳ 明朝"/>
        <family val="1"/>
        <charset val="128"/>
      </rPr>
      <t xml:space="preserve">は、類似団体平均値より約４１ポイント下回っている傾向が続いており本市の地理的な要因が大きいですが、効率的な汚水処理が実施されていると言えます。
</t>
    </r>
    <r>
      <rPr>
        <b/>
        <u/>
        <sz val="11"/>
        <rFont val="ＭＳ 明朝"/>
        <family val="1"/>
        <charset val="128"/>
      </rPr>
      <t>⑦施設利用率</t>
    </r>
    <r>
      <rPr>
        <sz val="11"/>
        <rFont val="ＭＳ 明朝"/>
        <family val="1"/>
        <charset val="128"/>
      </rPr>
      <t xml:space="preserve">は、大幅に低下していますが、し尿処理場が竣工したことに伴い中央浄化センターへの汚水の流入量が減少したことが主な原因と考えられます。今後については人口減少に伴い処理水量がさらに減少傾向となることが予想され、長寿命化対策と同時に施設規模の縮小にも取組を始める必要があります。
</t>
    </r>
    <r>
      <rPr>
        <b/>
        <u/>
        <sz val="11"/>
        <rFont val="ＭＳ 明朝"/>
        <family val="1"/>
        <charset val="128"/>
      </rPr>
      <t>⑧水洗化率</t>
    </r>
    <r>
      <rPr>
        <sz val="11"/>
        <rFont val="ＭＳ 明朝"/>
        <family val="1"/>
        <charset val="128"/>
      </rPr>
      <t>は、これまでの下水道への接続勧奨対策から微増傾向が続いているものの人口減少や近年の節水機器の普及等により下水道使用料は、横ばい傾向が続き、今後も大幅な伸びは期待できない状況です。</t>
    </r>
    <r>
      <rPr>
        <b/>
        <u/>
        <sz val="11"/>
        <color theme="1"/>
        <rFont val="ＭＳ 明朝"/>
        <family val="1"/>
        <charset val="128"/>
      </rPr>
      <t/>
    </r>
    <rPh sb="10" eb="12">
      <t>ネンネン</t>
    </rPh>
    <rPh sb="12" eb="14">
      <t>テイカ</t>
    </rPh>
    <rPh sb="55" eb="57">
      <t>ジョウタイ</t>
    </rPh>
    <rPh sb="58" eb="59">
      <t>ツヅ</t>
    </rPh>
    <rPh sb="65" eb="67">
      <t>コンゴ</t>
    </rPh>
    <rPh sb="71" eb="73">
      <t>ショウカン</t>
    </rPh>
    <rPh sb="73" eb="75">
      <t>ガンキン</t>
    </rPh>
    <rPh sb="76" eb="78">
      <t>ゲンショウ</t>
    </rPh>
    <rPh sb="96" eb="98">
      <t>イゼン</t>
    </rPh>
    <rPh sb="129" eb="131">
      <t>シタマワ</t>
    </rPh>
    <rPh sb="139" eb="141">
      <t>オスイ</t>
    </rPh>
    <rPh sb="141" eb="143">
      <t>ショリ</t>
    </rPh>
    <rPh sb="143" eb="144">
      <t>リョウ</t>
    </rPh>
    <rPh sb="145" eb="147">
      <t>サクゲン</t>
    </rPh>
    <rPh sb="148" eb="150">
      <t>テキセイ</t>
    </rPh>
    <rPh sb="151" eb="154">
      <t>シヨウリョウ</t>
    </rPh>
    <rPh sb="154" eb="156">
      <t>スイジュン</t>
    </rPh>
    <rPh sb="159" eb="161">
      <t>カイゼン</t>
    </rPh>
    <rPh sb="161" eb="163">
      <t>タイサク</t>
    </rPh>
    <rPh sb="164" eb="166">
      <t>キュウム</t>
    </rPh>
    <rPh sb="224" eb="225">
      <t>オオ</t>
    </rPh>
    <rPh sb="262" eb="264">
      <t>オオハバ</t>
    </rPh>
    <rPh sb="265" eb="267">
      <t>テイカ</t>
    </rPh>
    <rPh sb="275" eb="276">
      <t>ニョウ</t>
    </rPh>
    <rPh sb="276" eb="278">
      <t>ショリ</t>
    </rPh>
    <rPh sb="278" eb="279">
      <t>ジョウ</t>
    </rPh>
    <rPh sb="280" eb="282">
      <t>シュンコウ</t>
    </rPh>
    <rPh sb="287" eb="288">
      <t>トモナ</t>
    </rPh>
    <rPh sb="289" eb="291">
      <t>チュウオウ</t>
    </rPh>
    <rPh sb="291" eb="293">
      <t>ジョウカ</t>
    </rPh>
    <rPh sb="299" eb="301">
      <t>オスイ</t>
    </rPh>
    <rPh sb="302" eb="304">
      <t>リュウニュウ</t>
    </rPh>
    <rPh sb="304" eb="305">
      <t>リョウ</t>
    </rPh>
    <rPh sb="306" eb="308">
      <t>ゲンショウ</t>
    </rPh>
    <rPh sb="313" eb="314">
      <t>オモ</t>
    </rPh>
    <rPh sb="315" eb="317">
      <t>ゲンイン</t>
    </rPh>
    <rPh sb="318" eb="319">
      <t>カンガ</t>
    </rPh>
    <rPh sb="387" eb="389">
      <t>ヒツヨウ</t>
    </rPh>
    <rPh sb="408" eb="411">
      <t>ゲスイドウ</t>
    </rPh>
    <rPh sb="413" eb="415">
      <t>セツゾク</t>
    </rPh>
    <rPh sb="415" eb="417">
      <t>カンショウ</t>
    </rPh>
    <rPh sb="417" eb="419">
      <t>タイサク</t>
    </rPh>
    <phoneticPr fontId="4"/>
  </si>
  <si>
    <r>
      <rPr>
        <b/>
        <u/>
        <sz val="11"/>
        <color theme="1"/>
        <rFont val="ＭＳ 明朝"/>
        <family val="1"/>
        <charset val="128"/>
      </rPr>
      <t>③管渠改善率</t>
    </r>
    <r>
      <rPr>
        <sz val="11"/>
        <color theme="1"/>
        <rFont val="ＭＳ 明朝"/>
        <family val="1"/>
        <charset val="128"/>
      </rPr>
      <t>は、国庫補助金の財源確保に努めながら、改善に向けて努力を続けています。昭和３３年の下水道供用開始から６０年以上が経過し、耐用年数が５０年といわれる下水道管の老朽化は著しく、現在は危険性の高い箇所から管更生事業を実施しています。終末処理場は昭和５４年の処理開始から４０年以上が経過し、施設自体や各種設備機械等の老朽化が進む中、平成２９年度から引き続き改築更新事業を実施しています。</t>
    </r>
    <rPh sb="1" eb="2">
      <t>カン</t>
    </rPh>
    <rPh sb="2" eb="3">
      <t>キョ</t>
    </rPh>
    <rPh sb="3" eb="5">
      <t>カイゼン</t>
    </rPh>
    <rPh sb="5" eb="6">
      <t>リツ</t>
    </rPh>
    <rPh sb="8" eb="10">
      <t>コッコ</t>
    </rPh>
    <rPh sb="10" eb="13">
      <t>ホジョキン</t>
    </rPh>
    <rPh sb="14" eb="16">
      <t>ザイゲン</t>
    </rPh>
    <rPh sb="16" eb="18">
      <t>カクホ</t>
    </rPh>
    <rPh sb="19" eb="20">
      <t>ツト</t>
    </rPh>
    <rPh sb="25" eb="27">
      <t>カイゼン</t>
    </rPh>
    <rPh sb="28" eb="29">
      <t>ム</t>
    </rPh>
    <rPh sb="31" eb="33">
      <t>ドリョク</t>
    </rPh>
    <rPh sb="34" eb="35">
      <t>ツヅ</t>
    </rPh>
    <rPh sb="108" eb="110">
      <t>ジギョウ</t>
    </rPh>
    <rPh sb="168" eb="170">
      <t>ヘイセイ</t>
    </rPh>
    <rPh sb="172" eb="174">
      <t>ネンド</t>
    </rPh>
    <rPh sb="176" eb="177">
      <t>ヒ</t>
    </rPh>
    <rPh sb="178" eb="179">
      <t>ツヅ</t>
    </rPh>
    <rPh sb="187" eb="189">
      <t>ジッシ</t>
    </rPh>
    <phoneticPr fontId="18"/>
  </si>
  <si>
    <r>
      <t>ほぼ横ばい傾向にある下水道使用料収入に対し、公債費償還に係る負担割合の増大から今後も厳しい経営状況が続くため、</t>
    </r>
    <r>
      <rPr>
        <sz val="11"/>
        <rFont val="ＭＳ 明朝"/>
        <family val="1"/>
        <charset val="128"/>
      </rPr>
      <t>資本費平準化債を活用し、公債費償還元金の平準</t>
    </r>
    <r>
      <rPr>
        <sz val="11"/>
        <color indexed="8"/>
        <rFont val="ＭＳ 明朝"/>
        <family val="1"/>
        <charset val="128"/>
      </rPr>
      <t>化を図り財源上の目途を立てている状況です</t>
    </r>
    <r>
      <rPr>
        <sz val="11"/>
        <rFont val="ＭＳ 明朝"/>
        <family val="1"/>
        <charset val="128"/>
      </rPr>
      <t>。令和２年度からは、公共下水道事業に地方公営企業法を全部適用し、損益収支が明らかになることから、将来財源の確保に向けた中長期的な経営戦略を策定し、抜本的な改革を進めていく必要があります。</t>
    </r>
    <rPh sb="81" eb="83">
      <t>ザイゲン</t>
    </rPh>
    <rPh sb="83" eb="84">
      <t>ジョウ</t>
    </rPh>
    <rPh sb="85" eb="87">
      <t>メド</t>
    </rPh>
    <rPh sb="88" eb="89">
      <t>タ</t>
    </rPh>
    <rPh sb="93" eb="95">
      <t>ジョウキョウ</t>
    </rPh>
    <rPh sb="98" eb="100">
      <t>レイワ</t>
    </rPh>
    <rPh sb="101" eb="103">
      <t>ネンド</t>
    </rPh>
    <rPh sb="107" eb="109">
      <t>コウキョウ</t>
    </rPh>
    <rPh sb="109" eb="112">
      <t>ゲスイドウ</t>
    </rPh>
    <rPh sb="112" eb="114">
      <t>ジギョウ</t>
    </rPh>
    <rPh sb="115" eb="117">
      <t>チホウ</t>
    </rPh>
    <rPh sb="117" eb="119">
      <t>コウエイ</t>
    </rPh>
    <rPh sb="119" eb="121">
      <t>キギョウ</t>
    </rPh>
    <rPh sb="121" eb="122">
      <t>ホウ</t>
    </rPh>
    <rPh sb="123" eb="125">
      <t>ゼンブ</t>
    </rPh>
    <rPh sb="125" eb="127">
      <t>テキヨウ</t>
    </rPh>
    <rPh sb="129" eb="131">
      <t>ソンエキ</t>
    </rPh>
    <rPh sb="131" eb="133">
      <t>シュウシ</t>
    </rPh>
    <rPh sb="134" eb="135">
      <t>アキ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</si>
</sst>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1"/>
      <charset val="128"/>
    </font>
    <font>
      <b/>
      <u/>
      <sz val="11"/>
      <color theme="1"/>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6"/>
      <name val="游ゴシック"/>
      <family val="2"/>
      <charset val="128"/>
      <scheme val="minor"/>
    </font>
    <font>
      <b/>
      <u/>
      <sz val="1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0.02</c:v>
                </c:pt>
                <c:pt idx="1">
                  <c:v>7.0000000000000007E-2</c:v>
                </c:pt>
                <c:pt idx="2">
                  <c:v>0.03</c:v>
                </c:pt>
                <c:pt idx="3">
                  <c:v>0.27</c:v>
                </c:pt>
                <c:pt idx="4">
                  <c:v>0.11</c:v>
                </c:pt>
              </c:numCache>
            </c:numRef>
          </c:val>
          <c:extLst>
            <c:ext xmlns:c16="http://schemas.microsoft.com/office/drawing/2014/chart" uri="{C3380CC4-5D6E-409C-BE32-E72D297353CC}">
              <c16:uniqueId val="{00000000-4180-49F7-BA40-9AA010044BCC}"/>
            </c:ext>
          </c:extLst>
        </c:ser>
        <c:dLbls>
          <c:showLegendKey val="0"/>
          <c:showVal val="0"/>
          <c:showCatName val="0"/>
          <c:showSerName val="0"/>
          <c:showPercent val="0"/>
          <c:showBubbleSize val="0"/>
        </c:dLbls>
        <c:gapWidth val="150"/>
        <c:axId val="162914504"/>
        <c:axId val="22301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4180-49F7-BA40-9AA010044BCC}"/>
            </c:ext>
          </c:extLst>
        </c:ser>
        <c:dLbls>
          <c:showLegendKey val="0"/>
          <c:showVal val="0"/>
          <c:showCatName val="0"/>
          <c:showSerName val="0"/>
          <c:showPercent val="0"/>
          <c:showBubbleSize val="0"/>
        </c:dLbls>
        <c:marker val="1"/>
        <c:smooth val="0"/>
        <c:axId val="162914504"/>
        <c:axId val="223018992"/>
      </c:lineChart>
      <c:dateAx>
        <c:axId val="162914504"/>
        <c:scaling>
          <c:orientation val="minMax"/>
        </c:scaling>
        <c:delete val="1"/>
        <c:axPos val="b"/>
        <c:numFmt formatCode="&quot;H&quot;yy" sourceLinked="1"/>
        <c:majorTickMark val="none"/>
        <c:minorTickMark val="none"/>
        <c:tickLblPos val="none"/>
        <c:crossAx val="223018992"/>
        <c:crosses val="autoZero"/>
        <c:auto val="1"/>
        <c:lblOffset val="100"/>
        <c:baseTimeUnit val="years"/>
      </c:dateAx>
      <c:valAx>
        <c:axId val="22301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63.36</c:v>
                </c:pt>
                <c:pt idx="1">
                  <c:v>62.22</c:v>
                </c:pt>
                <c:pt idx="2">
                  <c:v>63.59</c:v>
                </c:pt>
                <c:pt idx="3">
                  <c:v>60.92</c:v>
                </c:pt>
                <c:pt idx="4">
                  <c:v>37.72</c:v>
                </c:pt>
              </c:numCache>
            </c:numRef>
          </c:val>
          <c:extLst>
            <c:ext xmlns:c16="http://schemas.microsoft.com/office/drawing/2014/chart" uri="{C3380CC4-5D6E-409C-BE32-E72D297353CC}">
              <c16:uniqueId val="{00000000-B9B9-4C3B-86E0-46D117FF39C8}"/>
            </c:ext>
          </c:extLst>
        </c:ser>
        <c:dLbls>
          <c:showLegendKey val="0"/>
          <c:showVal val="0"/>
          <c:showCatName val="0"/>
          <c:showSerName val="0"/>
          <c:showPercent val="0"/>
          <c:showBubbleSize val="0"/>
        </c:dLbls>
        <c:gapWidth val="150"/>
        <c:axId val="221081872"/>
        <c:axId val="22108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B9B9-4C3B-86E0-46D117FF39C8}"/>
            </c:ext>
          </c:extLst>
        </c:ser>
        <c:dLbls>
          <c:showLegendKey val="0"/>
          <c:showVal val="0"/>
          <c:showCatName val="0"/>
          <c:showSerName val="0"/>
          <c:showPercent val="0"/>
          <c:showBubbleSize val="0"/>
        </c:dLbls>
        <c:marker val="1"/>
        <c:smooth val="0"/>
        <c:axId val="221081872"/>
        <c:axId val="221081480"/>
      </c:lineChart>
      <c:dateAx>
        <c:axId val="221081872"/>
        <c:scaling>
          <c:orientation val="minMax"/>
        </c:scaling>
        <c:delete val="1"/>
        <c:axPos val="b"/>
        <c:numFmt formatCode="&quot;H&quot;yy" sourceLinked="1"/>
        <c:majorTickMark val="none"/>
        <c:minorTickMark val="none"/>
        <c:tickLblPos val="none"/>
        <c:crossAx val="221081480"/>
        <c:crosses val="autoZero"/>
        <c:auto val="1"/>
        <c:lblOffset val="100"/>
        <c:baseTimeUnit val="years"/>
      </c:dateAx>
      <c:valAx>
        <c:axId val="22108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83.74</c:v>
                </c:pt>
                <c:pt idx="1">
                  <c:v>84.86</c:v>
                </c:pt>
                <c:pt idx="2">
                  <c:v>86.03</c:v>
                </c:pt>
                <c:pt idx="3">
                  <c:v>87.65</c:v>
                </c:pt>
                <c:pt idx="4">
                  <c:v>89.08</c:v>
                </c:pt>
              </c:numCache>
            </c:numRef>
          </c:val>
          <c:extLst>
            <c:ext xmlns:c16="http://schemas.microsoft.com/office/drawing/2014/chart" uri="{C3380CC4-5D6E-409C-BE32-E72D297353CC}">
              <c16:uniqueId val="{00000000-EEF7-4017-B95E-66A2FBD5B357}"/>
            </c:ext>
          </c:extLst>
        </c:ser>
        <c:dLbls>
          <c:showLegendKey val="0"/>
          <c:showVal val="0"/>
          <c:showCatName val="0"/>
          <c:showSerName val="0"/>
          <c:showPercent val="0"/>
          <c:showBubbleSize val="0"/>
        </c:dLbls>
        <c:gapWidth val="150"/>
        <c:axId val="224076016"/>
        <c:axId val="224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EEF7-4017-B95E-66A2FBD5B357}"/>
            </c:ext>
          </c:extLst>
        </c:ser>
        <c:dLbls>
          <c:showLegendKey val="0"/>
          <c:showVal val="0"/>
          <c:showCatName val="0"/>
          <c:showSerName val="0"/>
          <c:showPercent val="0"/>
          <c:showBubbleSize val="0"/>
        </c:dLbls>
        <c:marker val="1"/>
        <c:smooth val="0"/>
        <c:axId val="224076016"/>
        <c:axId val="224079936"/>
      </c:lineChart>
      <c:dateAx>
        <c:axId val="224076016"/>
        <c:scaling>
          <c:orientation val="minMax"/>
        </c:scaling>
        <c:delete val="1"/>
        <c:axPos val="b"/>
        <c:numFmt formatCode="&quot;H&quot;yy" sourceLinked="1"/>
        <c:majorTickMark val="none"/>
        <c:minorTickMark val="none"/>
        <c:tickLblPos val="none"/>
        <c:crossAx val="224079936"/>
        <c:crosses val="autoZero"/>
        <c:auto val="1"/>
        <c:lblOffset val="100"/>
        <c:baseTimeUnit val="years"/>
      </c:dateAx>
      <c:valAx>
        <c:axId val="224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98.32</c:v>
                </c:pt>
                <c:pt idx="1">
                  <c:v>94.29</c:v>
                </c:pt>
                <c:pt idx="2">
                  <c:v>94.04</c:v>
                </c:pt>
                <c:pt idx="3">
                  <c:v>89.48</c:v>
                </c:pt>
                <c:pt idx="4">
                  <c:v>79.239999999999995</c:v>
                </c:pt>
              </c:numCache>
            </c:numRef>
          </c:val>
          <c:extLst>
            <c:ext xmlns:c16="http://schemas.microsoft.com/office/drawing/2014/chart" uri="{C3380CC4-5D6E-409C-BE32-E72D297353CC}">
              <c16:uniqueId val="{00000000-B789-422F-8952-50212DB2710F}"/>
            </c:ext>
          </c:extLst>
        </c:ser>
        <c:dLbls>
          <c:showLegendKey val="0"/>
          <c:showVal val="0"/>
          <c:showCatName val="0"/>
          <c:showSerName val="0"/>
          <c:showPercent val="0"/>
          <c:showBubbleSize val="0"/>
        </c:dLbls>
        <c:gapWidth val="150"/>
        <c:axId val="223021344"/>
        <c:axId val="22302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9-422F-8952-50212DB2710F}"/>
            </c:ext>
          </c:extLst>
        </c:ser>
        <c:dLbls>
          <c:showLegendKey val="0"/>
          <c:showVal val="0"/>
          <c:showCatName val="0"/>
          <c:showSerName val="0"/>
          <c:showPercent val="0"/>
          <c:showBubbleSize val="0"/>
        </c:dLbls>
        <c:marker val="1"/>
        <c:smooth val="0"/>
        <c:axId val="223021344"/>
        <c:axId val="223020560"/>
      </c:lineChart>
      <c:dateAx>
        <c:axId val="223021344"/>
        <c:scaling>
          <c:orientation val="minMax"/>
        </c:scaling>
        <c:delete val="1"/>
        <c:axPos val="b"/>
        <c:numFmt formatCode="&quot;H&quot;yy" sourceLinked="1"/>
        <c:majorTickMark val="none"/>
        <c:minorTickMark val="none"/>
        <c:tickLblPos val="none"/>
        <c:crossAx val="223020560"/>
        <c:crosses val="autoZero"/>
        <c:auto val="1"/>
        <c:lblOffset val="100"/>
        <c:baseTimeUnit val="years"/>
      </c:dateAx>
      <c:valAx>
        <c:axId val="22302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0-403A-A3A1-13C406D9D744}"/>
            </c:ext>
          </c:extLst>
        </c:ser>
        <c:dLbls>
          <c:showLegendKey val="0"/>
          <c:showVal val="0"/>
          <c:showCatName val="0"/>
          <c:showSerName val="0"/>
          <c:showPercent val="0"/>
          <c:showBubbleSize val="0"/>
        </c:dLbls>
        <c:gapWidth val="150"/>
        <c:axId val="223024088"/>
        <c:axId val="2230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0-403A-A3A1-13C406D9D744}"/>
            </c:ext>
          </c:extLst>
        </c:ser>
        <c:dLbls>
          <c:showLegendKey val="0"/>
          <c:showVal val="0"/>
          <c:showCatName val="0"/>
          <c:showSerName val="0"/>
          <c:showPercent val="0"/>
          <c:showBubbleSize val="0"/>
        </c:dLbls>
        <c:marker val="1"/>
        <c:smooth val="0"/>
        <c:axId val="223024088"/>
        <c:axId val="223019776"/>
      </c:lineChart>
      <c:dateAx>
        <c:axId val="223024088"/>
        <c:scaling>
          <c:orientation val="minMax"/>
        </c:scaling>
        <c:delete val="1"/>
        <c:axPos val="b"/>
        <c:numFmt formatCode="&quot;H&quot;yy" sourceLinked="1"/>
        <c:majorTickMark val="none"/>
        <c:minorTickMark val="none"/>
        <c:tickLblPos val="none"/>
        <c:crossAx val="223019776"/>
        <c:crosses val="autoZero"/>
        <c:auto val="1"/>
        <c:lblOffset val="100"/>
        <c:baseTimeUnit val="years"/>
      </c:dateAx>
      <c:valAx>
        <c:axId val="2230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2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8-401A-8F05-F18885F6CC68}"/>
            </c:ext>
          </c:extLst>
        </c:ser>
        <c:dLbls>
          <c:showLegendKey val="0"/>
          <c:showVal val="0"/>
          <c:showCatName val="0"/>
          <c:showSerName val="0"/>
          <c:showPercent val="0"/>
          <c:showBubbleSize val="0"/>
        </c:dLbls>
        <c:gapWidth val="150"/>
        <c:axId val="223024872"/>
        <c:axId val="22302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8-401A-8F05-F18885F6CC68}"/>
            </c:ext>
          </c:extLst>
        </c:ser>
        <c:dLbls>
          <c:showLegendKey val="0"/>
          <c:showVal val="0"/>
          <c:showCatName val="0"/>
          <c:showSerName val="0"/>
          <c:showPercent val="0"/>
          <c:showBubbleSize val="0"/>
        </c:dLbls>
        <c:marker val="1"/>
        <c:smooth val="0"/>
        <c:axId val="223024872"/>
        <c:axId val="223023304"/>
      </c:lineChart>
      <c:dateAx>
        <c:axId val="223024872"/>
        <c:scaling>
          <c:orientation val="minMax"/>
        </c:scaling>
        <c:delete val="1"/>
        <c:axPos val="b"/>
        <c:numFmt formatCode="&quot;H&quot;yy" sourceLinked="1"/>
        <c:majorTickMark val="none"/>
        <c:minorTickMark val="none"/>
        <c:tickLblPos val="none"/>
        <c:crossAx val="223023304"/>
        <c:crosses val="autoZero"/>
        <c:auto val="1"/>
        <c:lblOffset val="100"/>
        <c:baseTimeUnit val="years"/>
      </c:dateAx>
      <c:valAx>
        <c:axId val="2230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8-49DB-B86F-AB3045AD3134}"/>
            </c:ext>
          </c:extLst>
        </c:ser>
        <c:dLbls>
          <c:showLegendKey val="0"/>
          <c:showVal val="0"/>
          <c:showCatName val="0"/>
          <c:showSerName val="0"/>
          <c:showPercent val="0"/>
          <c:showBubbleSize val="0"/>
        </c:dLbls>
        <c:gapWidth val="150"/>
        <c:axId val="223026048"/>
        <c:axId val="22302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8-49DB-B86F-AB3045AD3134}"/>
            </c:ext>
          </c:extLst>
        </c:ser>
        <c:dLbls>
          <c:showLegendKey val="0"/>
          <c:showVal val="0"/>
          <c:showCatName val="0"/>
          <c:showSerName val="0"/>
          <c:showPercent val="0"/>
          <c:showBubbleSize val="0"/>
        </c:dLbls>
        <c:marker val="1"/>
        <c:smooth val="0"/>
        <c:axId val="223026048"/>
        <c:axId val="223026440"/>
      </c:lineChart>
      <c:dateAx>
        <c:axId val="223026048"/>
        <c:scaling>
          <c:orientation val="minMax"/>
        </c:scaling>
        <c:delete val="1"/>
        <c:axPos val="b"/>
        <c:numFmt formatCode="&quot;H&quot;yy" sourceLinked="1"/>
        <c:majorTickMark val="none"/>
        <c:minorTickMark val="none"/>
        <c:tickLblPos val="none"/>
        <c:crossAx val="223026440"/>
        <c:crosses val="autoZero"/>
        <c:auto val="1"/>
        <c:lblOffset val="100"/>
        <c:baseTimeUnit val="years"/>
      </c:dateAx>
      <c:valAx>
        <c:axId val="22302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1-4609-B31A-CCB3CD1E8D13}"/>
            </c:ext>
          </c:extLst>
        </c:ser>
        <c:dLbls>
          <c:showLegendKey val="0"/>
          <c:showVal val="0"/>
          <c:showCatName val="0"/>
          <c:showSerName val="0"/>
          <c:showPercent val="0"/>
          <c:showBubbleSize val="0"/>
        </c:dLbls>
        <c:gapWidth val="150"/>
        <c:axId val="219497448"/>
        <c:axId val="21949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1-4609-B31A-CCB3CD1E8D13}"/>
            </c:ext>
          </c:extLst>
        </c:ser>
        <c:dLbls>
          <c:showLegendKey val="0"/>
          <c:showVal val="0"/>
          <c:showCatName val="0"/>
          <c:showSerName val="0"/>
          <c:showPercent val="0"/>
          <c:showBubbleSize val="0"/>
        </c:dLbls>
        <c:marker val="1"/>
        <c:smooth val="0"/>
        <c:axId val="219497448"/>
        <c:axId val="219491176"/>
      </c:lineChart>
      <c:dateAx>
        <c:axId val="219497448"/>
        <c:scaling>
          <c:orientation val="minMax"/>
        </c:scaling>
        <c:delete val="1"/>
        <c:axPos val="b"/>
        <c:numFmt formatCode="&quot;H&quot;yy" sourceLinked="1"/>
        <c:majorTickMark val="none"/>
        <c:minorTickMark val="none"/>
        <c:tickLblPos val="none"/>
        <c:crossAx val="219491176"/>
        <c:crosses val="autoZero"/>
        <c:auto val="1"/>
        <c:lblOffset val="100"/>
        <c:baseTimeUnit val="years"/>
      </c:dateAx>
      <c:valAx>
        <c:axId val="21949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728.72</c:v>
                </c:pt>
                <c:pt idx="1">
                  <c:v>713.96</c:v>
                </c:pt>
                <c:pt idx="2">
                  <c:v>672.57</c:v>
                </c:pt>
                <c:pt idx="3">
                  <c:v>676.54</c:v>
                </c:pt>
                <c:pt idx="4">
                  <c:v>825.44</c:v>
                </c:pt>
              </c:numCache>
            </c:numRef>
          </c:val>
          <c:extLst>
            <c:ext xmlns:c16="http://schemas.microsoft.com/office/drawing/2014/chart" uri="{C3380CC4-5D6E-409C-BE32-E72D297353CC}">
              <c16:uniqueId val="{00000000-421D-4686-9DE4-580CBDA4A4D6}"/>
            </c:ext>
          </c:extLst>
        </c:ser>
        <c:dLbls>
          <c:showLegendKey val="0"/>
          <c:showVal val="0"/>
          <c:showCatName val="0"/>
          <c:showSerName val="0"/>
          <c:showPercent val="0"/>
          <c:showBubbleSize val="0"/>
        </c:dLbls>
        <c:gapWidth val="150"/>
        <c:axId val="219493136"/>
        <c:axId val="2194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421D-4686-9DE4-580CBDA4A4D6}"/>
            </c:ext>
          </c:extLst>
        </c:ser>
        <c:dLbls>
          <c:showLegendKey val="0"/>
          <c:showVal val="0"/>
          <c:showCatName val="0"/>
          <c:showSerName val="0"/>
          <c:showPercent val="0"/>
          <c:showBubbleSize val="0"/>
        </c:dLbls>
        <c:marker val="1"/>
        <c:smooth val="0"/>
        <c:axId val="219493136"/>
        <c:axId val="219496272"/>
      </c:lineChart>
      <c:dateAx>
        <c:axId val="219493136"/>
        <c:scaling>
          <c:orientation val="minMax"/>
        </c:scaling>
        <c:delete val="1"/>
        <c:axPos val="b"/>
        <c:numFmt formatCode="&quot;H&quot;yy" sourceLinked="1"/>
        <c:majorTickMark val="none"/>
        <c:minorTickMark val="none"/>
        <c:tickLblPos val="none"/>
        <c:crossAx val="219496272"/>
        <c:crosses val="autoZero"/>
        <c:auto val="1"/>
        <c:lblOffset val="100"/>
        <c:baseTimeUnit val="years"/>
      </c:dateAx>
      <c:valAx>
        <c:axId val="21949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103.67</c:v>
                </c:pt>
                <c:pt idx="1">
                  <c:v>100.43</c:v>
                </c:pt>
                <c:pt idx="2">
                  <c:v>99.61</c:v>
                </c:pt>
                <c:pt idx="3">
                  <c:v>108.78</c:v>
                </c:pt>
                <c:pt idx="4">
                  <c:v>97.43</c:v>
                </c:pt>
              </c:numCache>
            </c:numRef>
          </c:val>
          <c:extLst>
            <c:ext xmlns:c16="http://schemas.microsoft.com/office/drawing/2014/chart" uri="{C3380CC4-5D6E-409C-BE32-E72D297353CC}">
              <c16:uniqueId val="{00000000-28B5-45F9-9A91-97A7B11C7BE7}"/>
            </c:ext>
          </c:extLst>
        </c:ser>
        <c:dLbls>
          <c:showLegendKey val="0"/>
          <c:showVal val="0"/>
          <c:showCatName val="0"/>
          <c:showSerName val="0"/>
          <c:showPercent val="0"/>
          <c:showBubbleSize val="0"/>
        </c:dLbls>
        <c:gapWidth val="150"/>
        <c:axId val="219493528"/>
        <c:axId val="2194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28B5-45F9-9A91-97A7B11C7BE7}"/>
            </c:ext>
          </c:extLst>
        </c:ser>
        <c:dLbls>
          <c:showLegendKey val="0"/>
          <c:showVal val="0"/>
          <c:showCatName val="0"/>
          <c:showSerName val="0"/>
          <c:showPercent val="0"/>
          <c:showBubbleSize val="0"/>
        </c:dLbls>
        <c:marker val="1"/>
        <c:smooth val="0"/>
        <c:axId val="219493528"/>
        <c:axId val="219497056"/>
      </c:lineChart>
      <c:dateAx>
        <c:axId val="219493528"/>
        <c:scaling>
          <c:orientation val="minMax"/>
        </c:scaling>
        <c:delete val="1"/>
        <c:axPos val="b"/>
        <c:numFmt formatCode="&quot;H&quot;yy" sourceLinked="1"/>
        <c:majorTickMark val="none"/>
        <c:minorTickMark val="none"/>
        <c:tickLblPos val="none"/>
        <c:crossAx val="219497056"/>
        <c:crosses val="autoZero"/>
        <c:auto val="1"/>
        <c:lblOffset val="100"/>
        <c:baseTimeUnit val="years"/>
      </c:dateAx>
      <c:valAx>
        <c:axId val="2194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109.53</c:v>
                </c:pt>
                <c:pt idx="1">
                  <c:v>113.26</c:v>
                </c:pt>
                <c:pt idx="2">
                  <c:v>114.76</c:v>
                </c:pt>
                <c:pt idx="3">
                  <c:v>105.12</c:v>
                </c:pt>
                <c:pt idx="4">
                  <c:v>100.56</c:v>
                </c:pt>
              </c:numCache>
            </c:numRef>
          </c:val>
          <c:extLst>
            <c:ext xmlns:c16="http://schemas.microsoft.com/office/drawing/2014/chart" uri="{C3380CC4-5D6E-409C-BE32-E72D297353CC}">
              <c16:uniqueId val="{00000000-7295-4310-96DD-57E6E8013578}"/>
            </c:ext>
          </c:extLst>
        </c:ser>
        <c:dLbls>
          <c:showLegendKey val="0"/>
          <c:showVal val="0"/>
          <c:showCatName val="0"/>
          <c:showSerName val="0"/>
          <c:showPercent val="0"/>
          <c:showBubbleSize val="0"/>
        </c:dLbls>
        <c:gapWidth val="150"/>
        <c:axId val="160722208"/>
        <c:axId val="16072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7295-4310-96DD-57E6E8013578}"/>
            </c:ext>
          </c:extLst>
        </c:ser>
        <c:dLbls>
          <c:showLegendKey val="0"/>
          <c:showVal val="0"/>
          <c:showCatName val="0"/>
          <c:showSerName val="0"/>
          <c:showPercent val="0"/>
          <c:showBubbleSize val="0"/>
        </c:dLbls>
        <c:marker val="1"/>
        <c:smooth val="0"/>
        <c:axId val="160722208"/>
        <c:axId val="160722600"/>
      </c:lineChart>
      <c:dateAx>
        <c:axId val="160722208"/>
        <c:scaling>
          <c:orientation val="minMax"/>
        </c:scaling>
        <c:delete val="1"/>
        <c:axPos val="b"/>
        <c:numFmt formatCode="&quot;H&quot;yy" sourceLinked="1"/>
        <c:majorTickMark val="none"/>
        <c:minorTickMark val="none"/>
        <c:tickLblPos val="none"/>
        <c:crossAx val="160722600"/>
        <c:crosses val="autoZero"/>
        <c:auto val="1"/>
        <c:lblOffset val="100"/>
        <c:baseTimeUnit val="years"/>
      </c:dateAx>
      <c:valAx>
        <c:axId val="16072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別府市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116821</v>
      </c>
      <c r="AM8" s="51"/>
      <c r="AN8" s="51"/>
      <c r="AO8" s="51"/>
      <c r="AP8" s="51"/>
      <c r="AQ8" s="51"/>
      <c r="AR8" s="51"/>
      <c r="AS8" s="51"/>
      <c r="AT8" s="46">
        <f>データ!T6</f>
        <v>125.34</v>
      </c>
      <c r="AU8" s="46"/>
      <c r="AV8" s="46"/>
      <c r="AW8" s="46"/>
      <c r="AX8" s="46"/>
      <c r="AY8" s="46"/>
      <c r="AZ8" s="46"/>
      <c r="BA8" s="46"/>
      <c r="BB8" s="46">
        <f>データ!U6</f>
        <v>932.03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66.92</v>
      </c>
      <c r="Q10" s="46"/>
      <c r="R10" s="46"/>
      <c r="S10" s="46"/>
      <c r="T10" s="46"/>
      <c r="U10" s="46"/>
      <c r="V10" s="46"/>
      <c r="W10" s="46">
        <f>データ!Q6</f>
        <v>68.2</v>
      </c>
      <c r="X10" s="46"/>
      <c r="Y10" s="46"/>
      <c r="Z10" s="46"/>
      <c r="AA10" s="46"/>
      <c r="AB10" s="46"/>
      <c r="AC10" s="46"/>
      <c r="AD10" s="51">
        <f>データ!R6</f>
        <v>2150</v>
      </c>
      <c r="AE10" s="51"/>
      <c r="AF10" s="51"/>
      <c r="AG10" s="51"/>
      <c r="AH10" s="51"/>
      <c r="AI10" s="51"/>
      <c r="AJ10" s="51"/>
      <c r="AK10" s="2"/>
      <c r="AL10" s="51">
        <f>データ!V6</f>
        <v>77530</v>
      </c>
      <c r="AM10" s="51"/>
      <c r="AN10" s="51"/>
      <c r="AO10" s="51"/>
      <c r="AP10" s="51"/>
      <c r="AQ10" s="51"/>
      <c r="AR10" s="51"/>
      <c r="AS10" s="51"/>
      <c r="AT10" s="46">
        <f>データ!W6</f>
        <v>13.2</v>
      </c>
      <c r="AU10" s="46"/>
      <c r="AV10" s="46"/>
      <c r="AW10" s="46"/>
      <c r="AX10" s="46"/>
      <c r="AY10" s="46"/>
      <c r="AZ10" s="46"/>
      <c r="BA10" s="46"/>
      <c r="BB10" s="46">
        <f>データ!X6</f>
        <v>5873.48</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118</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BacYYuKZxVjTiO7nmo1KWlRongo2PUuMFdc1vQEwg/IbeSLJA3kmot6QfTGaZHywPvGWORRSdO8zwxIK61A2mQ==" saltValue="ODagU6O8D0Ogojps0/fG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4" t="s">
        <v>55</v>
      </c>
      <c r="I3" s="85"/>
      <c r="J3" s="85"/>
      <c r="K3" s="85"/>
      <c r="L3" s="85"/>
      <c r="M3" s="85"/>
      <c r="N3" s="85"/>
      <c r="O3" s="85"/>
      <c r="P3" s="85"/>
      <c r="Q3" s="85"/>
      <c r="R3" s="85"/>
      <c r="S3" s="85"/>
      <c r="T3" s="85"/>
      <c r="U3" s="85"/>
      <c r="V3" s="85"/>
      <c r="W3" s="85"/>
      <c r="X3" s="86"/>
      <c r="Y3" s="90" t="s">
        <v>56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58</v>
      </c>
      <c r="B4" s="30"/>
      <c r="C4" s="30"/>
      <c r="D4" s="30"/>
      <c r="E4" s="30"/>
      <c r="F4" s="30"/>
      <c r="G4" s="30"/>
      <c r="H4" s="87"/>
      <c r="I4" s="88"/>
      <c r="J4" s="88"/>
      <c r="K4" s="88"/>
      <c r="L4" s="88"/>
      <c r="M4" s="88"/>
      <c r="N4" s="88"/>
      <c r="O4" s="88"/>
      <c r="P4" s="88"/>
      <c r="Q4" s="88"/>
      <c r="R4" s="88"/>
      <c r="S4" s="88"/>
      <c r="T4" s="88"/>
      <c r="U4" s="88"/>
      <c r="V4" s="88"/>
      <c r="W4" s="88"/>
      <c r="X4" s="89"/>
      <c r="Y4" s="83" t="s">
        <v>59</v>
      </c>
      <c r="Z4" s="83"/>
      <c r="AA4" s="83"/>
      <c r="AB4" s="83"/>
      <c r="AC4" s="83"/>
      <c r="AD4" s="83"/>
      <c r="AE4" s="83"/>
      <c r="AF4" s="83"/>
      <c r="AG4" s="83"/>
      <c r="AH4" s="83"/>
      <c r="AI4" s="83"/>
      <c r="AJ4" s="83" t="s">
        <v>60</v>
      </c>
      <c r="AK4" s="83"/>
      <c r="AL4" s="83"/>
      <c r="AM4" s="83"/>
      <c r="AN4" s="83"/>
      <c r="AO4" s="83"/>
      <c r="AP4" s="83"/>
      <c r="AQ4" s="83"/>
      <c r="AR4" s="83"/>
      <c r="AS4" s="83"/>
      <c r="AT4" s="83"/>
      <c r="AU4" s="83" t="s">
        <v>61</v>
      </c>
      <c r="AV4" s="83"/>
      <c r="AW4" s="83"/>
      <c r="AX4" s="83"/>
      <c r="AY4" s="83"/>
      <c r="AZ4" s="83"/>
      <c r="BA4" s="83"/>
      <c r="BB4" s="83"/>
      <c r="BC4" s="83"/>
      <c r="BD4" s="83"/>
      <c r="BE4" s="83"/>
      <c r="BF4" s="83" t="s">
        <v>62</v>
      </c>
      <c r="BG4" s="83"/>
      <c r="BH4" s="83"/>
      <c r="BI4" s="83"/>
      <c r="BJ4" s="83"/>
      <c r="BK4" s="83"/>
      <c r="BL4" s="83"/>
      <c r="BM4" s="83"/>
      <c r="BN4" s="83"/>
      <c r="BO4" s="83"/>
      <c r="BP4" s="83"/>
      <c r="BQ4" s="83" t="s">
        <v>63</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442020</v>
      </c>
      <c r="D6" s="33">
        <f t="shared" si="3"/>
        <v>47</v>
      </c>
      <c r="E6" s="33">
        <f t="shared" si="3"/>
        <v>17</v>
      </c>
      <c r="F6" s="33">
        <f t="shared" si="3"/>
        <v>1</v>
      </c>
      <c r="G6" s="33">
        <f t="shared" si="3"/>
        <v>0</v>
      </c>
      <c r="H6" s="33" t="str">
        <f t="shared" si="3"/>
        <v>大分県　別府市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66.92</v>
      </c>
      <c r="Q6" s="34">
        <f t="shared" si="3"/>
        <v>68.2</v>
      </c>
      <c r="R6" s="34">
        <f t="shared" si="3"/>
        <v>2150</v>
      </c>
      <c r="S6" s="34">
        <f t="shared" si="3"/>
        <v>116821</v>
      </c>
      <c r="T6" s="34">
        <f t="shared" si="3"/>
        <v>125.34</v>
      </c>
      <c r="U6" s="34">
        <f t="shared" si="3"/>
        <v>932.03</v>
      </c>
      <c r="V6" s="34">
        <f t="shared" si="3"/>
        <v>77530</v>
      </c>
      <c r="W6" s="34">
        <f t="shared" si="3"/>
        <v>13.2</v>
      </c>
      <c r="X6" s="34">
        <f t="shared" si="3"/>
        <v>5873.48</v>
      </c>
      <c r="Y6" s="35">
        <f>IF(Y7="",NA(),Y7)</f>
        <v>98.32</v>
      </c>
      <c r="Z6" s="35">
        <f t="shared" ref="Z6:AH6" si="4">IF(Z7="",NA(),Z7)</f>
        <v>94.29</v>
      </c>
      <c r="AA6" s="35">
        <f t="shared" si="4"/>
        <v>94.04</v>
      </c>
      <c r="AB6" s="35">
        <f t="shared" si="4"/>
        <v>89.48</v>
      </c>
      <c r="AC6" s="35">
        <f t="shared" si="4"/>
        <v>79.239999999999995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728.72</v>
      </c>
      <c r="BG6" s="35">
        <f t="shared" ref="BG6:BO6" si="7">IF(BG7="",NA(),BG7)</f>
        <v>713.96</v>
      </c>
      <c r="BH6" s="35">
        <f t="shared" si="7"/>
        <v>672.57</v>
      </c>
      <c r="BI6" s="35">
        <f t="shared" si="7"/>
        <v>676.54</v>
      </c>
      <c r="BJ6" s="35">
        <f t="shared" si="7"/>
        <v>825.44</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103.67</v>
      </c>
      <c r="BR6" s="35">
        <f t="shared" ref="BR6:BZ6" si="8">IF(BR7="",NA(),BR7)</f>
        <v>100.43</v>
      </c>
      <c r="BS6" s="35">
        <f t="shared" si="8"/>
        <v>99.61</v>
      </c>
      <c r="BT6" s="35">
        <f t="shared" si="8"/>
        <v>108.78</v>
      </c>
      <c r="BU6" s="35">
        <f t="shared" si="8"/>
        <v>97.43</v>
      </c>
      <c r="BV6" s="35">
        <f t="shared" si="8"/>
        <v>86.2</v>
      </c>
      <c r="BW6" s="35">
        <f t="shared" si="8"/>
        <v>89.74</v>
      </c>
      <c r="BX6" s="35">
        <f t="shared" si="8"/>
        <v>88.37</v>
      </c>
      <c r="BY6" s="35">
        <f t="shared" si="8"/>
        <v>89.41</v>
      </c>
      <c r="BZ6" s="35">
        <f t="shared" si="8"/>
        <v>88.05</v>
      </c>
      <c r="CA6" s="34" t="str">
        <f>IF(CA7="","",IF(CA7="-","【-】","【"&amp;SUBSTITUTE(TEXT(CA7,"#,##0.00"),"-","△")&amp;"】"))</f>
        <v>【100.34】</v>
      </c>
      <c r="CB6" s="35">
        <f>IF(CB7="",NA(),CB7)</f>
        <v>109.53</v>
      </c>
      <c r="CC6" s="35">
        <f t="shared" ref="CC6:CK6" si="9">IF(CC7="",NA(),CC7)</f>
        <v>113.26</v>
      </c>
      <c r="CD6" s="35">
        <f t="shared" si="9"/>
        <v>114.76</v>
      </c>
      <c r="CE6" s="35">
        <f t="shared" si="9"/>
        <v>105.12</v>
      </c>
      <c r="CF6" s="35">
        <f t="shared" si="9"/>
        <v>100.56</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63.36</v>
      </c>
      <c r="CN6" s="35">
        <f t="shared" ref="CN6:CV6" si="10">IF(CN7="",NA(),CN7)</f>
        <v>62.22</v>
      </c>
      <c r="CO6" s="35">
        <f t="shared" si="10"/>
        <v>63.59</v>
      </c>
      <c r="CP6" s="35">
        <f t="shared" si="10"/>
        <v>60.92</v>
      </c>
      <c r="CQ6" s="35">
        <f t="shared" si="10"/>
        <v>37.72</v>
      </c>
      <c r="CR6" s="35">
        <f t="shared" si="10"/>
        <v>62.64</v>
      </c>
      <c r="CS6" s="35">
        <f t="shared" si="10"/>
        <v>58.12</v>
      </c>
      <c r="CT6" s="35">
        <f t="shared" si="10"/>
        <v>58.83</v>
      </c>
      <c r="CU6" s="35">
        <f t="shared" si="10"/>
        <v>56.51</v>
      </c>
      <c r="CV6" s="35">
        <f t="shared" si="10"/>
        <v>57.04</v>
      </c>
      <c r="CW6" s="34" t="str">
        <f>IF(CW7="","",IF(CW7="-","【-】","【"&amp;SUBSTITUTE(TEXT(CW7,"#,##0.00"),"-","△")&amp;"】"))</f>
        <v>【59.64】</v>
      </c>
      <c r="CX6" s="35">
        <f>IF(CX7="",NA(),CX7)</f>
        <v>83.74</v>
      </c>
      <c r="CY6" s="35">
        <f t="shared" ref="CY6:DG6" si="11">IF(CY7="",NA(),CY7)</f>
        <v>84.86</v>
      </c>
      <c r="CZ6" s="35">
        <f t="shared" si="11"/>
        <v>86.03</v>
      </c>
      <c r="DA6" s="35">
        <f t="shared" si="11"/>
        <v>87.65</v>
      </c>
      <c r="DB6" s="35">
        <f t="shared" si="11"/>
        <v>89.08</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7.0000000000000007E-2</v>
      </c>
      <c r="EG6" s="35">
        <f t="shared" si="14"/>
        <v>0.03</v>
      </c>
      <c r="EH6" s="35">
        <f t="shared" si="14"/>
        <v>0.27</v>
      </c>
      <c r="EI6" s="35">
        <f t="shared" si="14"/>
        <v>0.11</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442020</v>
      </c>
      <c r="D7" s="37">
        <v>47</v>
      </c>
      <c r="E7" s="37">
        <v>17</v>
      </c>
      <c r="F7" s="37">
        <v>1</v>
      </c>
      <c r="G7" s="37">
        <v>0</v>
      </c>
      <c r="H7" s="37" t="s">
        <v>99</v>
      </c>
      <c r="I7" s="37" t="s">
        <v>100</v>
      </c>
      <c r="J7" s="37" t="s">
        <v>101</v>
      </c>
      <c r="K7" s="37" t="s">
        <v>102</v>
      </c>
      <c r="L7" s="37" t="s">
        <v>103</v>
      </c>
      <c r="M7" s="37" t="s">
        <v>104</v>
      </c>
      <c r="N7" s="38" t="s">
        <v>105</v>
      </c>
      <c r="O7" s="38" t="s">
        <v>106</v>
      </c>
      <c r="P7" s="38">
        <v>66.92</v>
      </c>
      <c r="Q7" s="38">
        <v>68.2</v>
      </c>
      <c r="R7" s="38">
        <v>2150</v>
      </c>
      <c r="S7" s="38">
        <v>116821</v>
      </c>
      <c r="T7" s="38">
        <v>125.34</v>
      </c>
      <c r="U7" s="38">
        <v>932.03</v>
      </c>
      <c r="V7" s="38">
        <v>77530</v>
      </c>
      <c r="W7" s="38">
        <v>13.2</v>
      </c>
      <c r="X7" s="38">
        <v>5873.48</v>
      </c>
      <c r="Y7" s="38">
        <v>98.32</v>
      </c>
      <c r="Z7" s="38">
        <v>94.29</v>
      </c>
      <c r="AA7" s="38">
        <v>94.04</v>
      </c>
      <c r="AB7" s="38">
        <v>89.48</v>
      </c>
      <c r="AC7" s="38">
        <v>79.239999999999995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728.72</v>
      </c>
      <c r="BG7" s="38">
        <v>713.96</v>
      </c>
      <c r="BH7" s="38">
        <v>672.57</v>
      </c>
      <c r="BI7" s="38">
        <v>676.54</v>
      </c>
      <c r="BJ7" s="38">
        <v>825.44</v>
      </c>
      <c r="BK7" s="38">
        <v>664.04</v>
      </c>
      <c r="BL7" s="38">
        <v>625.12</v>
      </c>
      <c r="BM7" s="38">
        <v>610.16999999999996</v>
      </c>
      <c r="BN7" s="38">
        <v>605.9</v>
      </c>
      <c r="BO7" s="38">
        <v>653.69000000000005</v>
      </c>
      <c r="BP7" s="38">
        <v>682.51</v>
      </c>
      <c r="BQ7" s="38">
        <v>103.67</v>
      </c>
      <c r="BR7" s="38">
        <v>100.43</v>
      </c>
      <c r="BS7" s="38">
        <v>99.61</v>
      </c>
      <c r="BT7" s="38">
        <v>108.78</v>
      </c>
      <c r="BU7" s="38">
        <v>97.43</v>
      </c>
      <c r="BV7" s="38">
        <v>86.2</v>
      </c>
      <c r="BW7" s="38">
        <v>89.74</v>
      </c>
      <c r="BX7" s="38">
        <v>88.37</v>
      </c>
      <c r="BY7" s="38">
        <v>89.41</v>
      </c>
      <c r="BZ7" s="38">
        <v>88.05</v>
      </c>
      <c r="CA7" s="38">
        <v>100.34</v>
      </c>
      <c r="CB7" s="38">
        <v>109.53</v>
      </c>
      <c r="CC7" s="38">
        <v>113.26</v>
      </c>
      <c r="CD7" s="38">
        <v>114.76</v>
      </c>
      <c r="CE7" s="38">
        <v>105.12</v>
      </c>
      <c r="CF7" s="38">
        <v>100.56</v>
      </c>
      <c r="CG7" s="38">
        <v>146.47999999999999</v>
      </c>
      <c r="CH7" s="38">
        <v>141.24</v>
      </c>
      <c r="CI7" s="38">
        <v>143.05000000000001</v>
      </c>
      <c r="CJ7" s="38">
        <v>142.05000000000001</v>
      </c>
      <c r="CK7" s="38">
        <v>141.15</v>
      </c>
      <c r="CL7" s="38">
        <v>136.15</v>
      </c>
      <c r="CM7" s="38">
        <v>63.36</v>
      </c>
      <c r="CN7" s="38">
        <v>62.22</v>
      </c>
      <c r="CO7" s="38">
        <v>63.59</v>
      </c>
      <c r="CP7" s="38">
        <v>60.92</v>
      </c>
      <c r="CQ7" s="38">
        <v>37.72</v>
      </c>
      <c r="CR7" s="38">
        <v>62.64</v>
      </c>
      <c r="CS7" s="38">
        <v>58.12</v>
      </c>
      <c r="CT7" s="38">
        <v>58.83</v>
      </c>
      <c r="CU7" s="38">
        <v>56.51</v>
      </c>
      <c r="CV7" s="38">
        <v>57.04</v>
      </c>
      <c r="CW7" s="38">
        <v>59.64</v>
      </c>
      <c r="CX7" s="38">
        <v>83.74</v>
      </c>
      <c r="CY7" s="38">
        <v>84.86</v>
      </c>
      <c r="CZ7" s="38">
        <v>86.03</v>
      </c>
      <c r="DA7" s="38">
        <v>87.65</v>
      </c>
      <c r="DB7" s="38">
        <v>89.08</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7.0000000000000007E-2</v>
      </c>
      <c r="EG7" s="38">
        <v>0.03</v>
      </c>
      <c r="EH7" s="38">
        <v>0.27</v>
      </c>
      <c r="EI7" s="38">
        <v>0.11</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2021-01-21T23:40:15Z</cp:lastPrinted>
  <dcterms:created xsi:type="dcterms:W3CDTF">2020-12-04T02:49:54Z</dcterms:created>
  <dcterms:modified xsi:type="dcterms:W3CDTF">2022-06-29T00:51:34Z</dcterms:modified>
  <cp:category/>
</cp:coreProperties>
</file>