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01791\市町村振興課共有\財政班\財政担当R3年度\決算統計\02公営企業会計\13経営比較分析表〇\03_公営企業に係る経営比較分析表（令和2年度決算）の分析等について\05_ＨＰ掲載用\05経営比較分析表\18玖珠町ok\"/>
    </mc:Choice>
  </mc:AlternateContent>
  <workbookProtection workbookAlgorithmName="SHA-512" workbookHashValue="eo7qOcZaNdIJn8OHU+E2O2Bszbgxcvi7DUaSbNAqVuxQQarmfFhoBPezKJ7CSrKo0LtZdhcWTqgvF9pTRVLGaQ==" workbookSaltValue="AKk17cRr7dq989zwYVplCA==" workbookSpinCount="100000" lockStructure="1"/>
  <bookViews>
    <workbookView xWindow="0" yWindow="0" windowWidth="28800" windowHeight="12315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E85" i="4"/>
  <c r="BB10" i="4"/>
  <c r="P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<sst xmlns="http://schemas.openxmlformats.org/spreadsheetml/2006/main" count="233" uniqueCount="119">
  <si>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</si>
  <si>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</si>
  <si>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</si>
  <si>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</si>
  <si>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</si>
  <si>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</si>
  <si>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</si>
  <si>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</si>
  <si>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</si>
  <si>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</si>
  <si>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</si>
  <si>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</si>
  <si>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</si>
  <si>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</si>
  <si>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</si>
  <si>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</si>
  <si>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</si>
  <si>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</si>
  <si>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</si>
  <si>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</si>
  <si>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</si>
  <si>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</si>
  <si>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</si>
  <si>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</si>
  <si>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</si>
  <si>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</si>
  <si>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</si>
  <si>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</si>
  <si>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</si>
  <si>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</si>
  <si>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</si>
  <si>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</si>
  <si>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</si>
  <si>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</si>
  <si>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</si>
  <si>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</si>
  <si>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</si>
  <si>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</si>
  <si>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</si>
  <si>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</si>
  <si>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</si>
  <si>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</si>
  <si>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</si>
  <si>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</si>
  <si>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</si>
  <si>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</si>
  <si>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</si>
  <si>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</si>
  <si>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</si>
  <si>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</si>
  <si>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</si>
  <si>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</si>
  <si>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</si>
  <si>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</si>
  <si>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</si>
  <si>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</si>
  <si>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</si>
  <si>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</si>
  <si>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</si>
  <si>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</si>
  <si>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</si>
  <si>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</si>
  <si>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</si>
  <si>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</si>
  <si>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</si>
  <si>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</si>
  <si>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</si>
  <si>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</si>
  <si>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</si>
  <si>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</si>
  <si>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</si>
  <si>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</si>
  <si>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</si>
  <si>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</si>
  <si>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</si>
  <si>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</si>
  <si>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</si>
  <si>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</si>
  <si>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</si>
  <si>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</si>
  <si>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</si>
  <si>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</si>
  <si>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</si>
  <si>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</si>
  <si>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</si>
  <si>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</si>
  <si>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</si>
  <si>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</si>
  <si>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</si>
  <si>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</si>
  <si>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</si>
  <si>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</si>
  <si>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</si>
  <si>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</si>
  <si>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</si>
  <si>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</si>
  <si>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玖珠町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</si>
  <si>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</si>
  <si>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</si>
  <si>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</si>
  <si>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</si>
  <si>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</si>
  <si>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</si>
  <si>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</si>
  <si>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</si>
  <si>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</si>
  <si>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</si>
  <si>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</si>
  <si>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</si>
  <si>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</si>
  <si>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</si>
  <si>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</si>
  <si>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</si>
  <si>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</si>
  <si>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</si>
  <si>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</si>
  <si>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管路更新率は、現在0.00％です。計画的な管路更新を行います。</t>
    <phoneticPr fontId="4"/>
  </si>
  <si>
    <t>令和元年度に町内に6つある簡易水道のうち3つを給水施設に移行しました。今後も給水人口が100人未満の簡易水道については、給水施設への移行を実施します。綾垣簡易水道については、令和2年度に経営戦略を策定しました。令和5年度までに公営企業会計の適用を行う予定です。</t>
    <rPh sb="0" eb="1">
      <t>レイ</t>
    </rPh>
    <rPh sb="1" eb="2">
      <t>ワ</t>
    </rPh>
    <rPh sb="2" eb="4">
      <t>ガンネン</t>
    </rPh>
    <rPh sb="4" eb="5">
      <t>ド</t>
    </rPh>
    <rPh sb="6" eb="8">
      <t>チョウナイ</t>
    </rPh>
    <rPh sb="13" eb="15">
      <t>カンイ</t>
    </rPh>
    <rPh sb="15" eb="17">
      <t>スイドウ</t>
    </rPh>
    <rPh sb="23" eb="25">
      <t>キュウスイ</t>
    </rPh>
    <rPh sb="25" eb="27">
      <t>シセツ</t>
    </rPh>
    <rPh sb="28" eb="30">
      <t>イコウ</t>
    </rPh>
    <rPh sb="105" eb="106">
      <t>レイ</t>
    </rPh>
    <rPh sb="106" eb="107">
      <t>ワ</t>
    </rPh>
    <rPh sb="108" eb="110">
      <t>ネンド</t>
    </rPh>
    <rPh sb="113" eb="115">
      <t>コウエイ</t>
    </rPh>
    <rPh sb="115" eb="117">
      <t>キギョウ</t>
    </rPh>
    <rPh sb="117" eb="119">
      <t>カイケイ</t>
    </rPh>
    <rPh sb="120" eb="122">
      <t>テキヨウ</t>
    </rPh>
    <rPh sb="123" eb="124">
      <t>オコナ</t>
    </rPh>
    <rPh sb="125" eb="127">
      <t>ヨテイ</t>
    </rPh>
    <phoneticPr fontId="4"/>
  </si>
  <si>
    <t>平成29年4月に簡易水道事業における営業収益97％を占める北山田簡易水道を上水道と統合しました。そのため、平成29年度数値より各項目とも、大幅な増減が生じています。
令和2年度においては、綾垣簡易水道の営業収益の増により、料金回収率が若干改善しました。給水原価は、受託工事費の減により、810.86円と前年度より若干悪化しました。しかし全国平均と比較すると依然、低水準のままであり、今後も給水人口の大きな増加は見込まれないことから、財源不足分は一般会計から繰入を行わざるをえない状況です。</t>
    <rPh sb="83" eb="84">
      <t>レイ</t>
    </rPh>
    <rPh sb="84" eb="85">
      <t>ワ</t>
    </rPh>
    <rPh sb="119" eb="121">
      <t>カイゼン</t>
    </rPh>
    <rPh sb="132" eb="134">
      <t>ジュタク</t>
    </rPh>
    <rPh sb="134" eb="137">
      <t>コウジヒ</t>
    </rPh>
    <rPh sb="138" eb="139">
      <t>ゲン</t>
    </rPh>
    <rPh sb="156" eb="158">
      <t>ジャッカン</t>
    </rPh>
    <rPh sb="168" eb="170">
      <t>ゼンコク</t>
    </rPh>
    <rPh sb="170" eb="172">
      <t>ヘイキン</t>
    </rPh>
    <rPh sb="173" eb="175">
      <t>ヒカク</t>
    </rPh>
    <rPh sb="178" eb="180">
      <t>イゼン</t>
    </rPh>
    <rPh sb="191" eb="193">
      <t>コンゴ</t>
    </rPh>
    <rPh sb="194" eb="196">
      <t>キュウスイ</t>
    </rPh>
    <rPh sb="196" eb="198">
      <t>ジンコウ</t>
    </rPh>
    <rPh sb="199" eb="200">
      <t>オオ</t>
    </rPh>
    <rPh sb="202" eb="204">
      <t>ゾウカ</t>
    </rPh>
    <rPh sb="205" eb="207">
      <t>ミコ</t>
    </rPh>
    <rPh sb="216" eb="218">
      <t>ザイゲン</t>
    </rPh>
    <rPh sb="218" eb="220">
      <t>フソク</t>
    </rPh>
    <rPh sb="220" eb="221">
      <t>ブン</t>
    </rPh>
    <rPh sb="222" eb="224">
      <t>イッパン</t>
    </rPh>
    <rPh sb="224" eb="226">
      <t>カイケイ</t>
    </rPh>
    <rPh sb="228" eb="230">
      <t>クリイレ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</si>
</sst>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A-44C5-8247-13EA54CF2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0.39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A-44C5-8247-13EA54CF2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54.96</c:v>
                </c:pt>
                <c:pt idx="1">
                  <c:v>10.67</c:v>
                </c:pt>
                <c:pt idx="2">
                  <c:v>11.72</c:v>
                </c:pt>
                <c:pt idx="3">
                  <c:v>35.89</c:v>
                </c:pt>
                <c:pt idx="4">
                  <c:v>35.81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7-4051-B11C-8A567C7E8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47.95</c:v>
                </c:pt>
                <c:pt idx="2">
                  <c:v>48.26</c:v>
                </c:pt>
                <c:pt idx="3">
                  <c:v>48.01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7-4051-B11C-8A567C7E8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80.37</c:v>
                </c:pt>
                <c:pt idx="1">
                  <c:v>100</c:v>
                </c:pt>
                <c:pt idx="2">
                  <c:v>83.4</c:v>
                </c:pt>
                <c:pt idx="3">
                  <c:v>82.1</c:v>
                </c:pt>
                <c:pt idx="4">
                  <c:v>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C-4BEC-9227-CEED3B582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74.900000000000006</c:v>
                </c:pt>
                <c:pt idx="2">
                  <c:v>72.72</c:v>
                </c:pt>
                <c:pt idx="3">
                  <c:v>72.75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C-4BEC-9227-CEED3B582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108.92</c:v>
                </c:pt>
                <c:pt idx="1">
                  <c:v>96.21</c:v>
                </c:pt>
                <c:pt idx="2">
                  <c:v>97.92</c:v>
                </c:pt>
                <c:pt idx="3">
                  <c:v>97.73</c:v>
                </c:pt>
                <c:pt idx="4">
                  <c:v>96.33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5-434C-9139-5CBD5AF23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72.11</c:v>
                </c:pt>
                <c:pt idx="1">
                  <c:v>74.05</c:v>
                </c:pt>
                <c:pt idx="2">
                  <c:v>73.25</c:v>
                </c:pt>
                <c:pt idx="3">
                  <c:v>75.06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D5-434C-9139-5CBD5AF23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8-44BB-B82F-8D11E551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8-44BB-B82F-8D11E551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C-4F0F-BFFD-714AEB7E3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C-4F0F-BFFD-714AEB7E3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6-4EEB-84DD-ABCFC25F4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6-4EEB-84DD-ABCFC25F4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C-4B1B-BAA8-C48386E6B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C-4B1B-BAA8-C48386E6B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78.11</c:v>
                </c:pt>
                <c:pt idx="1">
                  <c:v>266.83</c:v>
                </c:pt>
                <c:pt idx="2">
                  <c:v>119.15</c:v>
                </c:pt>
                <c:pt idx="3">
                  <c:v>36.9</c:v>
                </c:pt>
                <c:pt idx="4">
                  <c:v>14.34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C-431A-B678-59826A13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1595.62</c:v>
                </c:pt>
                <c:pt idx="1">
                  <c:v>1302.33</c:v>
                </c:pt>
                <c:pt idx="2">
                  <c:v>1274.21</c:v>
                </c:pt>
                <c:pt idx="3">
                  <c:v>1183.92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C-431A-B678-59826A13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108.08</c:v>
                </c:pt>
                <c:pt idx="1">
                  <c:v>6.52</c:v>
                </c:pt>
                <c:pt idx="2">
                  <c:v>10.26</c:v>
                </c:pt>
                <c:pt idx="3">
                  <c:v>20.86</c:v>
                </c:pt>
                <c:pt idx="4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F-4FCF-BABC-BBB3055D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40.89</c:v>
                </c:pt>
                <c:pt idx="2">
                  <c:v>41.25</c:v>
                </c:pt>
                <c:pt idx="3">
                  <c:v>42.5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F-4FCF-BABC-BBB3055D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150.01</c:v>
                </c:pt>
                <c:pt idx="1">
                  <c:v>1334.39</c:v>
                </c:pt>
                <c:pt idx="2">
                  <c:v>1206.6300000000001</c:v>
                </c:pt>
                <c:pt idx="3">
                  <c:v>784.77</c:v>
                </c:pt>
                <c:pt idx="4">
                  <c:v>810.86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0-4998-A164-69C3BF4F1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423.18</c:v>
                </c:pt>
                <c:pt idx="1">
                  <c:v>383.2</c:v>
                </c:pt>
                <c:pt idx="2">
                  <c:v>383.25</c:v>
                </c:pt>
                <c:pt idx="3">
                  <c:v>377.72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0-4998-A164-69C3BF4F1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大分県　玖珠町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14980</v>
      </c>
      <c r="AM8" s="67"/>
      <c r="AN8" s="67"/>
      <c r="AO8" s="67"/>
      <c r="AP8" s="67"/>
      <c r="AQ8" s="67"/>
      <c r="AR8" s="67"/>
      <c r="AS8" s="67"/>
      <c r="AT8" s="66">
        <f>データ!$S$6</f>
        <v>286.60000000000002</v>
      </c>
      <c r="AU8" s="66"/>
      <c r="AV8" s="66"/>
      <c r="AW8" s="66"/>
      <c r="AX8" s="66"/>
      <c r="AY8" s="66"/>
      <c r="AZ8" s="66"/>
      <c r="BA8" s="66"/>
      <c r="BB8" s="66">
        <f>データ!$T$6</f>
        <v>52.27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1.7</v>
      </c>
      <c r="Q10" s="66"/>
      <c r="R10" s="66"/>
      <c r="S10" s="66"/>
      <c r="T10" s="66"/>
      <c r="U10" s="66"/>
      <c r="V10" s="66"/>
      <c r="W10" s="67">
        <f>データ!$Q$6</f>
        <v>4070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251</v>
      </c>
      <c r="AM10" s="67"/>
      <c r="AN10" s="67"/>
      <c r="AO10" s="67"/>
      <c r="AP10" s="67"/>
      <c r="AQ10" s="67"/>
      <c r="AR10" s="67"/>
      <c r="AS10" s="67"/>
      <c r="AT10" s="66">
        <f>データ!$V$6</f>
        <v>0.19</v>
      </c>
      <c r="AU10" s="66"/>
      <c r="AV10" s="66"/>
      <c r="AW10" s="66"/>
      <c r="AX10" s="66"/>
      <c r="AY10" s="66"/>
      <c r="AZ10" s="66"/>
      <c r="BA10" s="66"/>
      <c r="BB10" s="66">
        <f>データ!$W$6</f>
        <v>1321.05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42</v>
      </c>
      <c r="N85" s="27" t="s">
        <v>41</v>
      </c>
      <c r="O85" s="27" t="str">
        <f>データ!EN6</f>
        <v>【0.80】</v>
      </c>
    </row>
  </sheetData>
  <sheetProtection algorithmName="SHA-512" hashValue="z0umJ01318Phu5hY0BZl+dyGqJgwXzMqVcPXn0Bzk21yt4jyRumdLJscuoBcUjlXmYXK0+lNmyEupSG16X5rtQ==" saltValue="NE19ITJCEOcs2FlcSE52p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2020</v>
      </c>
      <c r="C6" s="34">
        <f t="shared" ref="C6:W6" si="3">C7</f>
        <v>444626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大分県　玖珠町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1.7</v>
      </c>
      <c r="Q6" s="35">
        <f t="shared" si="3"/>
        <v>4070</v>
      </c>
      <c r="R6" s="35">
        <f t="shared" si="3"/>
        <v>14980</v>
      </c>
      <c r="S6" s="35">
        <f t="shared" si="3"/>
        <v>286.60000000000002</v>
      </c>
      <c r="T6" s="35">
        <f t="shared" si="3"/>
        <v>52.27</v>
      </c>
      <c r="U6" s="35">
        <f t="shared" si="3"/>
        <v>251</v>
      </c>
      <c r="V6" s="35">
        <f t="shared" si="3"/>
        <v>0.19</v>
      </c>
      <c r="W6" s="35">
        <f t="shared" si="3"/>
        <v>1321.05</v>
      </c>
      <c r="X6" s="36">
        <f>IF(X7="",NA(),X7)</f>
        <v>108.92</v>
      </c>
      <c r="Y6" s="36">
        <f t="shared" ref="Y6:AG6" si="4">IF(Y7="",NA(),Y7)</f>
        <v>96.21</v>
      </c>
      <c r="Z6" s="36">
        <f t="shared" si="4"/>
        <v>97.92</v>
      </c>
      <c r="AA6" s="36">
        <f t="shared" si="4"/>
        <v>97.73</v>
      </c>
      <c r="AB6" s="36">
        <f t="shared" si="4"/>
        <v>96.33</v>
      </c>
      <c r="AC6" s="36">
        <f t="shared" si="4"/>
        <v>72.11</v>
      </c>
      <c r="AD6" s="36">
        <f t="shared" si="4"/>
        <v>74.05</v>
      </c>
      <c r="AE6" s="36">
        <f t="shared" si="4"/>
        <v>73.25</v>
      </c>
      <c r="AF6" s="36">
        <f t="shared" si="4"/>
        <v>75.06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78.11</v>
      </c>
      <c r="BF6" s="36">
        <f t="shared" ref="BF6:BN6" si="7">IF(BF7="",NA(),BF7)</f>
        <v>266.83</v>
      </c>
      <c r="BG6" s="36">
        <f t="shared" si="7"/>
        <v>119.15</v>
      </c>
      <c r="BH6" s="36">
        <f t="shared" si="7"/>
        <v>36.9</v>
      </c>
      <c r="BI6" s="36">
        <f t="shared" si="7"/>
        <v>14.34</v>
      </c>
      <c r="BJ6" s="36">
        <f t="shared" si="7"/>
        <v>1595.62</v>
      </c>
      <c r="BK6" s="36">
        <f t="shared" si="7"/>
        <v>1302.33</v>
      </c>
      <c r="BL6" s="36">
        <f t="shared" si="7"/>
        <v>1274.21</v>
      </c>
      <c r="BM6" s="36">
        <f t="shared" si="7"/>
        <v>1183.92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108.08</v>
      </c>
      <c r="BQ6" s="36">
        <f t="shared" ref="BQ6:BY6" si="8">IF(BQ7="",NA(),BQ7)</f>
        <v>6.52</v>
      </c>
      <c r="BR6" s="36">
        <f t="shared" si="8"/>
        <v>10.26</v>
      </c>
      <c r="BS6" s="36">
        <f t="shared" si="8"/>
        <v>20.86</v>
      </c>
      <c r="BT6" s="36">
        <f t="shared" si="8"/>
        <v>27.4</v>
      </c>
      <c r="BU6" s="36">
        <f t="shared" si="8"/>
        <v>37.92</v>
      </c>
      <c r="BV6" s="36">
        <f t="shared" si="8"/>
        <v>40.89</v>
      </c>
      <c r="BW6" s="36">
        <f t="shared" si="8"/>
        <v>41.25</v>
      </c>
      <c r="BX6" s="36">
        <f t="shared" si="8"/>
        <v>42.5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150.01</v>
      </c>
      <c r="CB6" s="36">
        <f t="shared" ref="CB6:CJ6" si="9">IF(CB7="",NA(),CB7)</f>
        <v>1334.39</v>
      </c>
      <c r="CC6" s="36">
        <f t="shared" si="9"/>
        <v>1206.6300000000001</v>
      </c>
      <c r="CD6" s="36">
        <f t="shared" si="9"/>
        <v>784.77</v>
      </c>
      <c r="CE6" s="36">
        <f t="shared" si="9"/>
        <v>810.86</v>
      </c>
      <c r="CF6" s="36">
        <f t="shared" si="9"/>
        <v>423.18</v>
      </c>
      <c r="CG6" s="36">
        <f t="shared" si="9"/>
        <v>383.2</v>
      </c>
      <c r="CH6" s="36">
        <f t="shared" si="9"/>
        <v>383.25</v>
      </c>
      <c r="CI6" s="36">
        <f t="shared" si="9"/>
        <v>377.72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54.96</v>
      </c>
      <c r="CM6" s="36">
        <f t="shared" ref="CM6:CU6" si="10">IF(CM7="",NA(),CM7)</f>
        <v>10.67</v>
      </c>
      <c r="CN6" s="36">
        <f t="shared" si="10"/>
        <v>11.72</v>
      </c>
      <c r="CO6" s="36">
        <f t="shared" si="10"/>
        <v>35.89</v>
      </c>
      <c r="CP6" s="36">
        <f t="shared" si="10"/>
        <v>35.81</v>
      </c>
      <c r="CQ6" s="36">
        <f t="shared" si="10"/>
        <v>46.9</v>
      </c>
      <c r="CR6" s="36">
        <f t="shared" si="10"/>
        <v>47.95</v>
      </c>
      <c r="CS6" s="36">
        <f t="shared" si="10"/>
        <v>48.26</v>
      </c>
      <c r="CT6" s="36">
        <f t="shared" si="10"/>
        <v>48.01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80.37</v>
      </c>
      <c r="CX6" s="36">
        <f t="shared" ref="CX6:DF6" si="11">IF(CX7="",NA(),CX7)</f>
        <v>100</v>
      </c>
      <c r="CY6" s="36">
        <f t="shared" si="11"/>
        <v>83.4</v>
      </c>
      <c r="CZ6" s="36">
        <f t="shared" si="11"/>
        <v>82.1</v>
      </c>
      <c r="DA6" s="36">
        <f t="shared" si="11"/>
        <v>80.3</v>
      </c>
      <c r="DB6" s="36">
        <f t="shared" si="11"/>
        <v>74.63</v>
      </c>
      <c r="DC6" s="36">
        <f t="shared" si="11"/>
        <v>74.900000000000006</v>
      </c>
      <c r="DD6" s="36">
        <f t="shared" si="11"/>
        <v>72.72</v>
      </c>
      <c r="DE6" s="36">
        <f t="shared" si="11"/>
        <v>72.75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0.78</v>
      </c>
      <c r="EJ6" s="36">
        <f t="shared" si="14"/>
        <v>0.56999999999999995</v>
      </c>
      <c r="EK6" s="36">
        <f t="shared" si="14"/>
        <v>0.62</v>
      </c>
      <c r="EL6" s="36">
        <f t="shared" si="14"/>
        <v>0.39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15">
      <c r="A7" s="29"/>
      <c r="B7" s="38">
        <v>2020</v>
      </c>
      <c r="C7" s="38">
        <v>444626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1.7</v>
      </c>
      <c r="Q7" s="39">
        <v>4070</v>
      </c>
      <c r="R7" s="39">
        <v>14980</v>
      </c>
      <c r="S7" s="39">
        <v>286.60000000000002</v>
      </c>
      <c r="T7" s="39">
        <v>52.27</v>
      </c>
      <c r="U7" s="39">
        <v>251</v>
      </c>
      <c r="V7" s="39">
        <v>0.19</v>
      </c>
      <c r="W7" s="39">
        <v>1321.05</v>
      </c>
      <c r="X7" s="39">
        <v>108.92</v>
      </c>
      <c r="Y7" s="39">
        <v>96.21</v>
      </c>
      <c r="Z7" s="39">
        <v>97.92</v>
      </c>
      <c r="AA7" s="39">
        <v>97.73</v>
      </c>
      <c r="AB7" s="39">
        <v>96.33</v>
      </c>
      <c r="AC7" s="39">
        <v>72.11</v>
      </c>
      <c r="AD7" s="39">
        <v>74.05</v>
      </c>
      <c r="AE7" s="39">
        <v>73.25</v>
      </c>
      <c r="AF7" s="39">
        <v>75.06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78.11</v>
      </c>
      <c r="BF7" s="39">
        <v>266.83</v>
      </c>
      <c r="BG7" s="39">
        <v>119.15</v>
      </c>
      <c r="BH7" s="39">
        <v>36.9</v>
      </c>
      <c r="BI7" s="39">
        <v>14.34</v>
      </c>
      <c r="BJ7" s="39">
        <v>1595.62</v>
      </c>
      <c r="BK7" s="39">
        <v>1302.33</v>
      </c>
      <c r="BL7" s="39">
        <v>1274.21</v>
      </c>
      <c r="BM7" s="39">
        <v>1183.92</v>
      </c>
      <c r="BN7" s="39">
        <v>1128.72</v>
      </c>
      <c r="BO7" s="39">
        <v>949.15</v>
      </c>
      <c r="BP7" s="39">
        <v>108.08</v>
      </c>
      <c r="BQ7" s="39">
        <v>6.52</v>
      </c>
      <c r="BR7" s="39">
        <v>10.26</v>
      </c>
      <c r="BS7" s="39">
        <v>20.86</v>
      </c>
      <c r="BT7" s="39">
        <v>27.4</v>
      </c>
      <c r="BU7" s="39">
        <v>37.92</v>
      </c>
      <c r="BV7" s="39">
        <v>40.89</v>
      </c>
      <c r="BW7" s="39">
        <v>41.25</v>
      </c>
      <c r="BX7" s="39">
        <v>42.5</v>
      </c>
      <c r="BY7" s="39">
        <v>41.84</v>
      </c>
      <c r="BZ7" s="39">
        <v>55.87</v>
      </c>
      <c r="CA7" s="39">
        <v>150.01</v>
      </c>
      <c r="CB7" s="39">
        <v>1334.39</v>
      </c>
      <c r="CC7" s="39">
        <v>1206.6300000000001</v>
      </c>
      <c r="CD7" s="39">
        <v>784.77</v>
      </c>
      <c r="CE7" s="39">
        <v>810.86</v>
      </c>
      <c r="CF7" s="39">
        <v>423.18</v>
      </c>
      <c r="CG7" s="39">
        <v>383.2</v>
      </c>
      <c r="CH7" s="39">
        <v>383.25</v>
      </c>
      <c r="CI7" s="39">
        <v>377.72</v>
      </c>
      <c r="CJ7" s="39">
        <v>390.47</v>
      </c>
      <c r="CK7" s="39">
        <v>288.19</v>
      </c>
      <c r="CL7" s="39">
        <v>54.96</v>
      </c>
      <c r="CM7" s="39">
        <v>10.67</v>
      </c>
      <c r="CN7" s="39">
        <v>11.72</v>
      </c>
      <c r="CO7" s="39">
        <v>35.89</v>
      </c>
      <c r="CP7" s="39">
        <v>35.81</v>
      </c>
      <c r="CQ7" s="39">
        <v>46.9</v>
      </c>
      <c r="CR7" s="39">
        <v>47.95</v>
      </c>
      <c r="CS7" s="39">
        <v>48.26</v>
      </c>
      <c r="CT7" s="39">
        <v>48.01</v>
      </c>
      <c r="CU7" s="39">
        <v>49.08</v>
      </c>
      <c r="CV7" s="39">
        <v>56.31</v>
      </c>
      <c r="CW7" s="39">
        <v>80.37</v>
      </c>
      <c r="CX7" s="39">
        <v>100</v>
      </c>
      <c r="CY7" s="39">
        <v>83.4</v>
      </c>
      <c r="CZ7" s="39">
        <v>82.1</v>
      </c>
      <c r="DA7" s="39">
        <v>80.3</v>
      </c>
      <c r="DB7" s="39">
        <v>74.63</v>
      </c>
      <c r="DC7" s="39">
        <v>74.900000000000006</v>
      </c>
      <c r="DD7" s="39">
        <v>72.72</v>
      </c>
      <c r="DE7" s="39">
        <v>72.75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0.78</v>
      </c>
      <c r="EJ7" s="39">
        <v>0.56999999999999995</v>
      </c>
      <c r="EK7" s="39">
        <v>0.62</v>
      </c>
      <c r="EL7" s="39">
        <v>0.39</v>
      </c>
      <c r="EM7" s="39">
        <v>0.61</v>
      </c>
      <c r="EN7" s="39">
        <v>0.8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oitapref</cp:lastModifiedBy>
  <dcterms:created xsi:type="dcterms:W3CDTF">2021-12-03T07:05:30Z</dcterms:created>
  <dcterms:modified xsi:type="dcterms:W3CDTF">2022-06-29T00:45:13Z</dcterms:modified>
  <cp:category/>
</cp:coreProperties>
</file>