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企業会計\13経営比較分析表〇\03_公営企業に係る経営比較分析表（令和2年度決算）の分析等について\05_ＨＰ掲載用\05経営比較分析表\17九重町ok\"/>
    </mc:Choice>
  </mc:AlternateContent>
  <workbookProtection workbookAlgorithmName="SHA-512" workbookHashValue="iLTDBqDnLeKVo+qWnSN7q2Bhf62AL5A3elEWuO35zScslpnTUT8kcOy6vEori5bqZkBB5eBbmzJR5Rs8SKvY5Q==" workbookSaltValue="B7VNIc8opLE9Em3StbIHd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<sst xmlns="http://schemas.openxmlformats.org/spreadsheetml/2006/main" count="233" uniqueCount="119">
  <si>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</si>
  <si>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</si>
  <si>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</si>
  <si>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</si>
  <si>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</si>
  <si>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</si>
  <si>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</si>
  <si>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</si>
  <si>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</si>
  <si>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</si>
  <si>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</si>
  <si>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</si>
  <si>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</si>
  <si>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</si>
  <si>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</si>
  <si>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</si>
  <si>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</si>
  <si>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</si>
  <si>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</si>
  <si>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</si>
  <si>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</si>
  <si>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</si>
  <si>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</si>
  <si>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</si>
  <si>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</si>
  <si>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</si>
  <si>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</si>
  <si>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</si>
  <si>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</si>
  <si>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</si>
  <si>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</si>
  <si>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</si>
  <si>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</si>
  <si>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</si>
  <si>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</si>
  <si>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</si>
  <si>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</si>
  <si>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</si>
  <si>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</si>
  <si>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</si>
  <si>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</si>
  <si>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</si>
  <si>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</si>
  <si>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</si>
  <si>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</si>
  <si>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</si>
  <si>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</si>
  <si>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</si>
  <si>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</si>
  <si>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</si>
  <si>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</si>
  <si>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</si>
  <si>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</si>
  <si>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</si>
  <si>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</si>
  <si>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</si>
  <si>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</si>
  <si>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</si>
  <si>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</si>
  <si>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</si>
  <si>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</si>
  <si>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</si>
  <si>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</si>
  <si>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</si>
  <si>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</si>
  <si>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</si>
  <si>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</si>
  <si>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</si>
  <si>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</si>
  <si>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</si>
  <si>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</si>
  <si>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</si>
  <si>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</si>
  <si>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</si>
  <si>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</si>
  <si>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</si>
  <si>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</si>
  <si>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</si>
  <si>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</si>
  <si>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</si>
  <si>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</si>
  <si>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</si>
  <si>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</si>
  <si>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</si>
  <si>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</si>
  <si>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</si>
  <si>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</si>
  <si>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</si>
  <si>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</si>
  <si>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</si>
  <si>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</si>
  <si>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</si>
  <si>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</si>
  <si>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</si>
  <si>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</si>
  <si>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</si>
  <si>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九重町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</si>
  <si>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</si>
  <si>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</si>
  <si>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</si>
  <si>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</si>
  <si>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</si>
  <si>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</si>
  <si>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</si>
  <si>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</si>
  <si>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</si>
  <si>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</si>
  <si>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</si>
  <si>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</si>
  <si>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</si>
  <si>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</si>
  <si>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</si>
  <si>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</si>
  <si>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</si>
  <si>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</si>
  <si>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</si>
  <si>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町は、既設管の修繕に追われている状況であり、管路の更新費用を捻出できていないのが実状である。材質不明管や敷設年度不明管が膨大な数あるため、不明管の調査から行うところから進めていかなければならない。</t>
    <phoneticPr fontId="4"/>
  </si>
  <si>
    <t>　当町での課題は、漏水による有収率の低下である。町統合簡易水道については、水質は良好であるため塩素滅菌のみの処理の水系が半数となっている。水処理自体はローコストで行えるため、多少の漏水は影響が少なかった。しかし、分析をしてみると施設への負荷がかかっていることや、有収率の低下を招きかねないなど、影響は少なからずみられている。今後、漏水箇所が拡大して流入が追い付かなくなることも懸念されるため、調査に力を入れていき、管路の更新計画につなげていきたい。</t>
    <rPh sb="199" eb="200">
      <t>チカラ</t>
    </rPh>
    <rPh sb="201" eb="202">
      <t>イ</t>
    </rPh>
    <phoneticPr fontId="4"/>
  </si>
  <si>
    <t>①令和1年度から平成28年度の地震災害復旧による借入金の償還が始まり償還額が増加したため比率が低下している。今後も事業債の発行が予想されるため、上昇又はほぼ横ばいになると予想される。
④企業債残高対給水収益比率は類似団体と比較して低位である。今後、施設・管路の更新等を計画的に行い急激な上昇を抑制する。
⑤料金回収率については償還額が増加し原価が上昇したが大幅な漏水量が減少し単価が低下したため前年度より上昇した。
⑥給水原価については償還額が増加したことから令和1年度から上昇しているが有収率が上昇することで低下していく。
⑦100％を超える利用率であるが、施設の稼働が収益につながっていないのが課題である。原因としては漏水がある。
⑧当町は、大幅な漏水があるため、有収率は年々低下していたが、漏水箇所の発見・修繕によって回復しつつある。今後も漏水調査を計画的に行っていくことで100％に近い値へ近づけていきたい。
漏水量の低下は、施設への負荷や浄水を精製する単価へも影響があるため、重要な改善項目と考える。</t>
    <rPh sb="1" eb="3">
      <t>レイワ</t>
    </rPh>
    <rPh sb="4" eb="6">
      <t>ネンド</t>
    </rPh>
    <rPh sb="8" eb="10">
      <t>ヘイセイ</t>
    </rPh>
    <rPh sb="12" eb="14">
      <t>ネンド</t>
    </rPh>
    <rPh sb="15" eb="17">
      <t>ジシン</t>
    </rPh>
    <rPh sb="17" eb="19">
      <t>サイガイ</t>
    </rPh>
    <rPh sb="19" eb="21">
      <t>フッキュウ</t>
    </rPh>
    <rPh sb="24" eb="26">
      <t>カリイレ</t>
    </rPh>
    <rPh sb="26" eb="27">
      <t>キン</t>
    </rPh>
    <rPh sb="28" eb="30">
      <t>ショウカン</t>
    </rPh>
    <rPh sb="31" eb="32">
      <t>ハジ</t>
    </rPh>
    <rPh sb="34" eb="36">
      <t>ショウカン</t>
    </rPh>
    <rPh sb="36" eb="37">
      <t>ガク</t>
    </rPh>
    <rPh sb="38" eb="40">
      <t>ゾウカ</t>
    </rPh>
    <rPh sb="44" eb="46">
      <t>ヒリツ</t>
    </rPh>
    <rPh sb="47" eb="49">
      <t>テイカ</t>
    </rPh>
    <rPh sb="72" eb="74">
      <t>ジョウショウ</t>
    </rPh>
    <rPh sb="74" eb="75">
      <t>マタ</t>
    </rPh>
    <rPh sb="93" eb="95">
      <t>キギョウ</t>
    </rPh>
    <rPh sb="163" eb="165">
      <t>ショウカン</t>
    </rPh>
    <rPh sb="165" eb="166">
      <t>ガク</t>
    </rPh>
    <rPh sb="167" eb="169">
      <t>ゾウカ</t>
    </rPh>
    <rPh sb="170" eb="172">
      <t>ゲンカ</t>
    </rPh>
    <rPh sb="173" eb="175">
      <t>ジョウショウ</t>
    </rPh>
    <rPh sb="188" eb="190">
      <t>タンカ</t>
    </rPh>
    <rPh sb="191" eb="193">
      <t>テイカ</t>
    </rPh>
    <rPh sb="197" eb="200">
      <t>ゼンネンド</t>
    </rPh>
    <rPh sb="202" eb="204">
      <t>ジョウショウ</t>
    </rPh>
    <rPh sb="230" eb="232">
      <t>レイワ</t>
    </rPh>
    <rPh sb="233" eb="235">
      <t>ネンド</t>
    </rPh>
    <rPh sb="237" eb="239">
      <t>ジョウショウ</t>
    </rPh>
    <rPh sb="244" eb="247">
      <t>ユウシュウリツ</t>
    </rPh>
    <rPh sb="248" eb="250">
      <t>ジョウショウ</t>
    </rPh>
    <rPh sb="255" eb="257">
      <t>テイカ</t>
    </rPh>
    <rPh sb="269" eb="270">
      <t>コ</t>
    </rPh>
    <rPh sb="272" eb="275">
      <t>リヨウリツ</t>
    </rPh>
    <rPh sb="280" eb="282">
      <t>シセツ</t>
    </rPh>
    <rPh sb="283" eb="285">
      <t>カドウ</t>
    </rPh>
    <rPh sb="286" eb="288">
      <t>シュウエキ</t>
    </rPh>
    <rPh sb="299" eb="301">
      <t>カダイ</t>
    </rPh>
    <rPh sb="305" eb="307">
      <t>ゲンイン</t>
    </rPh>
    <rPh sb="311" eb="313">
      <t>ロウスイ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</si>
</sst>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0.16</c:v>
                </c:pt>
                <c:pt idx="1">
                  <c:v>1.2</c:v>
                </c:pt>
                <c:pt idx="2" formatCode="#,##0.00;&quot;△&quot;#,##0.00">
                  <c:v>0</c:v>
                </c:pt>
                <c:pt idx="3">
                  <c:v>0.08</c:v>
                </c:pt>
                <c:pt idx="4" formatCode="#,##0.00;&quot;△&quot;#,##0.00">
                  <c:v>0</c:v>
                </c:pt>
              </c:numCache>
            </c:numRef>
          </c:val>
          <c:extLst>
            <c:ext xmlns:c16="http://schemas.microsoft.com/office/drawing/2014/chart" uri="{C3380CC4-5D6E-409C-BE32-E72D297353CC}">
              <c16:uniqueId val="{00000000-603C-4E42-BA90-859F7142E9D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603C-4E42-BA90-859F7142E9D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73.790000000000006</c:v>
                </c:pt>
                <c:pt idx="1">
                  <c:v>115.2</c:v>
                </c:pt>
                <c:pt idx="2">
                  <c:v>128.94999999999999</c:v>
                </c:pt>
                <c:pt idx="3">
                  <c:v>129.16</c:v>
                </c:pt>
                <c:pt idx="4">
                  <c:v>128.94999999999999</c:v>
                </c:pt>
              </c:numCache>
            </c:numRef>
          </c:val>
          <c:extLst>
            <c:ext xmlns:c16="http://schemas.microsoft.com/office/drawing/2014/chart" uri="{C3380CC4-5D6E-409C-BE32-E72D297353CC}">
              <c16:uniqueId val="{00000000-0EBE-4C62-9290-308CC8BC1AD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0EBE-4C62-9290-308CC8BC1AD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34.909999999999997</c:v>
                </c:pt>
                <c:pt idx="1">
                  <c:v>49.27</c:v>
                </c:pt>
                <c:pt idx="2">
                  <c:v>42.67</c:v>
                </c:pt>
                <c:pt idx="3">
                  <c:v>40.94</c:v>
                </c:pt>
                <c:pt idx="4">
                  <c:v>42.34</c:v>
                </c:pt>
              </c:numCache>
            </c:numRef>
          </c:val>
          <c:extLst>
            <c:ext xmlns:c16="http://schemas.microsoft.com/office/drawing/2014/chart" uri="{C3380CC4-5D6E-409C-BE32-E72D297353CC}">
              <c16:uniqueId val="{00000000-9C4E-4091-B7DD-496A25CE80F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9C4E-4091-B7DD-496A25CE80F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99.34</c:v>
                </c:pt>
                <c:pt idx="1">
                  <c:v>113.67</c:v>
                </c:pt>
                <c:pt idx="2">
                  <c:v>118.7</c:v>
                </c:pt>
                <c:pt idx="3">
                  <c:v>84.66</c:v>
                </c:pt>
                <c:pt idx="4">
                  <c:v>87.87</c:v>
                </c:pt>
              </c:numCache>
            </c:numRef>
          </c:val>
          <c:extLst>
            <c:ext xmlns:c16="http://schemas.microsoft.com/office/drawing/2014/chart" uri="{C3380CC4-5D6E-409C-BE32-E72D297353CC}">
              <c16:uniqueId val="{00000000-4D6E-4C89-92D2-491D568F119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4D6E-4C89-92D2-491D568F119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49-4353-A231-67185750EE0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49-4353-A231-67185750EE0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11-4B99-A62B-6CBD4FC5520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11-4B99-A62B-6CBD4FC5520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49-4F44-ADFC-50D26749BCE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49-4F44-ADFC-50D26749BCE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5D-4ECF-BD58-70E12463F35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5D-4ECF-BD58-70E12463F35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561.02</c:v>
                </c:pt>
                <c:pt idx="1">
                  <c:v>603.74</c:v>
                </c:pt>
                <c:pt idx="2">
                  <c:v>600.67999999999995</c:v>
                </c:pt>
                <c:pt idx="3">
                  <c:v>562.41</c:v>
                </c:pt>
                <c:pt idx="4">
                  <c:v>498.98</c:v>
                </c:pt>
              </c:numCache>
            </c:numRef>
          </c:val>
          <c:extLst>
            <c:ext xmlns:c16="http://schemas.microsoft.com/office/drawing/2014/chart" uri="{C3380CC4-5D6E-409C-BE32-E72D297353CC}">
              <c16:uniqueId val="{00000000-5EDD-4FB6-AEDB-A6EFA8121FE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5EDD-4FB6-AEDB-A6EFA8121FE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97.23</c:v>
                </c:pt>
                <c:pt idx="1">
                  <c:v>112.82</c:v>
                </c:pt>
                <c:pt idx="2">
                  <c:v>108.97</c:v>
                </c:pt>
                <c:pt idx="3">
                  <c:v>80.209999999999994</c:v>
                </c:pt>
                <c:pt idx="4">
                  <c:v>83.97</c:v>
                </c:pt>
              </c:numCache>
            </c:numRef>
          </c:val>
          <c:extLst>
            <c:ext xmlns:c16="http://schemas.microsoft.com/office/drawing/2014/chart" uri="{C3380CC4-5D6E-409C-BE32-E72D297353CC}">
              <c16:uniqueId val="{00000000-A695-4C96-B732-082F375BA78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A695-4C96-B732-082F375BA78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228.27</c:v>
                </c:pt>
                <c:pt idx="1">
                  <c:v>195.9</c:v>
                </c:pt>
                <c:pt idx="2">
                  <c:v>199.5</c:v>
                </c:pt>
                <c:pt idx="3">
                  <c:v>274.2</c:v>
                </c:pt>
                <c:pt idx="4">
                  <c:v>259.60000000000002</c:v>
                </c:pt>
              </c:numCache>
            </c:numRef>
          </c:val>
          <c:extLst>
            <c:ext xmlns:c16="http://schemas.microsoft.com/office/drawing/2014/chart" uri="{C3380CC4-5D6E-409C-BE32-E72D297353CC}">
              <c16:uniqueId val="{00000000-E06A-4936-A9C4-87C9E933F51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E06A-4936-A9C4-87C9E933F51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大分県　九重町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D3</v>
      </c>
      <c r="X8" s="79"/>
      <c r="Y8" s="79"/>
      <c r="Z8" s="79"/>
      <c r="AA8" s="79"/>
      <c r="AB8" s="79"/>
      <c r="AC8" s="79"/>
      <c r="AD8" s="79" t="str">
        <f>データ!$M$6</f>
        <v>非設置</v>
      </c>
      <c r="AE8" s="79"/>
      <c r="AF8" s="79"/>
      <c r="AG8" s="79"/>
      <c r="AH8" s="79"/>
      <c r="AI8" s="79"/>
      <c r="AJ8" s="79"/>
      <c r="AK8" s="2"/>
      <c r="AL8" s="73">
        <f>データ!$R$6</f>
        <v>9122</v>
      </c>
      <c r="AM8" s="73"/>
      <c r="AN8" s="73"/>
      <c r="AO8" s="73"/>
      <c r="AP8" s="73"/>
      <c r="AQ8" s="73"/>
      <c r="AR8" s="73"/>
      <c r="AS8" s="73"/>
      <c r="AT8" s="72">
        <f>データ!$S$6</f>
        <v>271.37</v>
      </c>
      <c r="AU8" s="72"/>
      <c r="AV8" s="72"/>
      <c r="AW8" s="72"/>
      <c r="AX8" s="72"/>
      <c r="AY8" s="72"/>
      <c r="AZ8" s="72"/>
      <c r="BA8" s="72"/>
      <c r="BB8" s="72">
        <f>データ!$T$6</f>
        <v>33.61</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45.41</v>
      </c>
      <c r="Q10" s="72"/>
      <c r="R10" s="72"/>
      <c r="S10" s="72"/>
      <c r="T10" s="72"/>
      <c r="U10" s="72"/>
      <c r="V10" s="72"/>
      <c r="W10" s="73">
        <f>データ!$Q$6</f>
        <v>3780</v>
      </c>
      <c r="X10" s="73"/>
      <c r="Y10" s="73"/>
      <c r="Z10" s="73"/>
      <c r="AA10" s="73"/>
      <c r="AB10" s="73"/>
      <c r="AC10" s="73"/>
      <c r="AD10" s="2"/>
      <c r="AE10" s="2"/>
      <c r="AF10" s="2"/>
      <c r="AG10" s="2"/>
      <c r="AH10" s="2"/>
      <c r="AI10" s="2"/>
      <c r="AJ10" s="2"/>
      <c r="AK10" s="2"/>
      <c r="AL10" s="73">
        <f>データ!$U$6</f>
        <v>4099</v>
      </c>
      <c r="AM10" s="73"/>
      <c r="AN10" s="73"/>
      <c r="AO10" s="73"/>
      <c r="AP10" s="73"/>
      <c r="AQ10" s="73"/>
      <c r="AR10" s="73"/>
      <c r="AS10" s="73"/>
      <c r="AT10" s="72">
        <f>データ!$V$6</f>
        <v>8.1999999999999993</v>
      </c>
      <c r="AU10" s="72"/>
      <c r="AV10" s="72"/>
      <c r="AW10" s="72"/>
      <c r="AX10" s="72"/>
      <c r="AY10" s="72"/>
      <c r="AZ10" s="72"/>
      <c r="BA10" s="72"/>
      <c r="BB10" s="72">
        <f>データ!$W$6</f>
        <v>499.88</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4"/>
      <c r="BM48" s="65"/>
      <c r="BN48" s="65"/>
      <c r="BO48" s="65"/>
      <c r="BP48" s="65"/>
      <c r="BQ48" s="65"/>
      <c r="BR48" s="65"/>
      <c r="BS48" s="65"/>
      <c r="BT48" s="65"/>
      <c r="BU48" s="65"/>
      <c r="BV48" s="65"/>
      <c r="BW48" s="65"/>
      <c r="BX48" s="65"/>
      <c r="BY48" s="65"/>
      <c r="BZ48" s="6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4"/>
      <c r="BM49" s="65"/>
      <c r="BN49" s="65"/>
      <c r="BO49" s="65"/>
      <c r="BP49" s="65"/>
      <c r="BQ49" s="65"/>
      <c r="BR49" s="65"/>
      <c r="BS49" s="65"/>
      <c r="BT49" s="65"/>
      <c r="BU49" s="65"/>
      <c r="BV49" s="65"/>
      <c r="BW49" s="65"/>
      <c r="BX49" s="65"/>
      <c r="BY49" s="65"/>
      <c r="BZ49" s="6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4"/>
      <c r="BM50" s="65"/>
      <c r="BN50" s="65"/>
      <c r="BO50" s="65"/>
      <c r="BP50" s="65"/>
      <c r="BQ50" s="65"/>
      <c r="BR50" s="65"/>
      <c r="BS50" s="65"/>
      <c r="BT50" s="65"/>
      <c r="BU50" s="65"/>
      <c r="BV50" s="65"/>
      <c r="BW50" s="65"/>
      <c r="BX50" s="65"/>
      <c r="BY50" s="65"/>
      <c r="BZ50" s="6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4"/>
      <c r="BM51" s="65"/>
      <c r="BN51" s="65"/>
      <c r="BO51" s="65"/>
      <c r="BP51" s="65"/>
      <c r="BQ51" s="65"/>
      <c r="BR51" s="65"/>
      <c r="BS51" s="65"/>
      <c r="BT51" s="65"/>
      <c r="BU51" s="65"/>
      <c r="BV51" s="65"/>
      <c r="BW51" s="65"/>
      <c r="BX51" s="65"/>
      <c r="BY51" s="65"/>
      <c r="BZ51" s="6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4"/>
      <c r="BM52" s="65"/>
      <c r="BN52" s="65"/>
      <c r="BO52" s="65"/>
      <c r="BP52" s="65"/>
      <c r="BQ52" s="65"/>
      <c r="BR52" s="65"/>
      <c r="BS52" s="65"/>
      <c r="BT52" s="65"/>
      <c r="BU52" s="65"/>
      <c r="BV52" s="65"/>
      <c r="BW52" s="65"/>
      <c r="BX52" s="65"/>
      <c r="BY52" s="65"/>
      <c r="BZ52" s="6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4"/>
      <c r="BM53" s="65"/>
      <c r="BN53" s="65"/>
      <c r="BO53" s="65"/>
      <c r="BP53" s="65"/>
      <c r="BQ53" s="65"/>
      <c r="BR53" s="65"/>
      <c r="BS53" s="65"/>
      <c r="BT53" s="65"/>
      <c r="BU53" s="65"/>
      <c r="BV53" s="65"/>
      <c r="BW53" s="65"/>
      <c r="BX53" s="65"/>
      <c r="BY53" s="65"/>
      <c r="BZ53" s="6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4"/>
      <c r="BM54" s="65"/>
      <c r="BN54" s="65"/>
      <c r="BO54" s="65"/>
      <c r="BP54" s="65"/>
      <c r="BQ54" s="65"/>
      <c r="BR54" s="65"/>
      <c r="BS54" s="65"/>
      <c r="BT54" s="65"/>
      <c r="BU54" s="65"/>
      <c r="BV54" s="65"/>
      <c r="BW54" s="65"/>
      <c r="BX54" s="65"/>
      <c r="BY54" s="65"/>
      <c r="BZ54" s="6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4"/>
      <c r="BM55" s="65"/>
      <c r="BN55" s="65"/>
      <c r="BO55" s="65"/>
      <c r="BP55" s="65"/>
      <c r="BQ55" s="65"/>
      <c r="BR55" s="65"/>
      <c r="BS55" s="65"/>
      <c r="BT55" s="65"/>
      <c r="BU55" s="65"/>
      <c r="BV55" s="65"/>
      <c r="BW55" s="65"/>
      <c r="BX55" s="65"/>
      <c r="BY55" s="65"/>
      <c r="BZ55" s="6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4"/>
      <c r="BM62" s="65"/>
      <c r="BN62" s="65"/>
      <c r="BO62" s="65"/>
      <c r="BP62" s="65"/>
      <c r="BQ62" s="65"/>
      <c r="BR62" s="65"/>
      <c r="BS62" s="65"/>
      <c r="BT62" s="65"/>
      <c r="BU62" s="65"/>
      <c r="BV62" s="65"/>
      <c r="BW62" s="65"/>
      <c r="BX62" s="65"/>
      <c r="BY62" s="65"/>
      <c r="BZ62" s="6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7"/>
      <c r="BM63" s="68"/>
      <c r="BN63" s="68"/>
      <c r="BO63" s="68"/>
      <c r="BP63" s="68"/>
      <c r="BQ63" s="68"/>
      <c r="BR63" s="68"/>
      <c r="BS63" s="68"/>
      <c r="BT63" s="68"/>
      <c r="BU63" s="68"/>
      <c r="BV63" s="68"/>
      <c r="BW63" s="68"/>
      <c r="BX63" s="68"/>
      <c r="BY63" s="68"/>
      <c r="BZ63" s="6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PyyOnTXt4WPmbHCv32Wjk4zq91sdbBOz/p2/B9i7PH8M5LfCAnY5uZYLjzx1W2W6F62DAkndyeBUVdsA10Bi9Q==" saltValue="s+/d2J404ZecVwQIAkBpX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444618</v>
      </c>
      <c r="D6" s="34">
        <f t="shared" si="3"/>
        <v>47</v>
      </c>
      <c r="E6" s="34">
        <f t="shared" si="3"/>
        <v>1</v>
      </c>
      <c r="F6" s="34">
        <f t="shared" si="3"/>
        <v>0</v>
      </c>
      <c r="G6" s="34">
        <f t="shared" si="3"/>
        <v>0</v>
      </c>
      <c r="H6" s="34" t="str">
        <f t="shared" si="3"/>
        <v>大分県　九重町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45.41</v>
      </c>
      <c r="Q6" s="35">
        <f t="shared" si="3"/>
        <v>3780</v>
      </c>
      <c r="R6" s="35">
        <f t="shared" si="3"/>
        <v>9122</v>
      </c>
      <c r="S6" s="35">
        <f t="shared" si="3"/>
        <v>271.37</v>
      </c>
      <c r="T6" s="35">
        <f t="shared" si="3"/>
        <v>33.61</v>
      </c>
      <c r="U6" s="35">
        <f t="shared" si="3"/>
        <v>4099</v>
      </c>
      <c r="V6" s="35">
        <f t="shared" si="3"/>
        <v>8.1999999999999993</v>
      </c>
      <c r="W6" s="35">
        <f t="shared" si="3"/>
        <v>499.88</v>
      </c>
      <c r="X6" s="36">
        <f>IF(X7="",NA(),X7)</f>
        <v>99.34</v>
      </c>
      <c r="Y6" s="36">
        <f t="shared" ref="Y6:AG6" si="4">IF(Y7="",NA(),Y7)</f>
        <v>113.67</v>
      </c>
      <c r="Z6" s="36">
        <f t="shared" si="4"/>
        <v>118.7</v>
      </c>
      <c r="AA6" s="36">
        <f t="shared" si="4"/>
        <v>84.66</v>
      </c>
      <c r="AB6" s="36">
        <f t="shared" si="4"/>
        <v>87.87</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561.02</v>
      </c>
      <c r="BF6" s="36">
        <f t="shared" ref="BF6:BN6" si="7">IF(BF7="",NA(),BF7)</f>
        <v>603.74</v>
      </c>
      <c r="BG6" s="36">
        <f t="shared" si="7"/>
        <v>600.67999999999995</v>
      </c>
      <c r="BH6" s="36">
        <f t="shared" si="7"/>
        <v>562.41</v>
      </c>
      <c r="BI6" s="36">
        <f t="shared" si="7"/>
        <v>498.98</v>
      </c>
      <c r="BJ6" s="36">
        <f t="shared" si="7"/>
        <v>1144.79</v>
      </c>
      <c r="BK6" s="36">
        <f t="shared" si="7"/>
        <v>1061.58</v>
      </c>
      <c r="BL6" s="36">
        <f t="shared" si="7"/>
        <v>1007.7</v>
      </c>
      <c r="BM6" s="36">
        <f t="shared" si="7"/>
        <v>1018.52</v>
      </c>
      <c r="BN6" s="36">
        <f t="shared" si="7"/>
        <v>949.61</v>
      </c>
      <c r="BO6" s="35" t="str">
        <f>IF(BO7="","",IF(BO7="-","【-】","【"&amp;SUBSTITUTE(TEXT(BO7,"#,##0.00"),"-","△")&amp;"】"))</f>
        <v>【949.15】</v>
      </c>
      <c r="BP6" s="36">
        <f>IF(BP7="",NA(),BP7)</f>
        <v>97.23</v>
      </c>
      <c r="BQ6" s="36">
        <f t="shared" ref="BQ6:BY6" si="8">IF(BQ7="",NA(),BQ7)</f>
        <v>112.82</v>
      </c>
      <c r="BR6" s="36">
        <f t="shared" si="8"/>
        <v>108.97</v>
      </c>
      <c r="BS6" s="36">
        <f t="shared" si="8"/>
        <v>80.209999999999994</v>
      </c>
      <c r="BT6" s="36">
        <f t="shared" si="8"/>
        <v>83.97</v>
      </c>
      <c r="BU6" s="36">
        <f t="shared" si="8"/>
        <v>56.04</v>
      </c>
      <c r="BV6" s="36">
        <f t="shared" si="8"/>
        <v>58.52</v>
      </c>
      <c r="BW6" s="36">
        <f t="shared" si="8"/>
        <v>59.22</v>
      </c>
      <c r="BX6" s="36">
        <f t="shared" si="8"/>
        <v>58.79</v>
      </c>
      <c r="BY6" s="36">
        <f t="shared" si="8"/>
        <v>58.41</v>
      </c>
      <c r="BZ6" s="35" t="str">
        <f>IF(BZ7="","",IF(BZ7="-","【-】","【"&amp;SUBSTITUTE(TEXT(BZ7,"#,##0.00"),"-","△")&amp;"】"))</f>
        <v>【55.87】</v>
      </c>
      <c r="CA6" s="36">
        <f>IF(CA7="",NA(),CA7)</f>
        <v>228.27</v>
      </c>
      <c r="CB6" s="36">
        <f t="shared" ref="CB6:CJ6" si="9">IF(CB7="",NA(),CB7)</f>
        <v>195.9</v>
      </c>
      <c r="CC6" s="36">
        <f t="shared" si="9"/>
        <v>199.5</v>
      </c>
      <c r="CD6" s="36">
        <f t="shared" si="9"/>
        <v>274.2</v>
      </c>
      <c r="CE6" s="36">
        <f t="shared" si="9"/>
        <v>259.60000000000002</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73.790000000000006</v>
      </c>
      <c r="CM6" s="36">
        <f t="shared" ref="CM6:CU6" si="10">IF(CM7="",NA(),CM7)</f>
        <v>115.2</v>
      </c>
      <c r="CN6" s="36">
        <f t="shared" si="10"/>
        <v>128.94999999999999</v>
      </c>
      <c r="CO6" s="36">
        <f t="shared" si="10"/>
        <v>129.16</v>
      </c>
      <c r="CP6" s="36">
        <f t="shared" si="10"/>
        <v>128.94999999999999</v>
      </c>
      <c r="CQ6" s="36">
        <f t="shared" si="10"/>
        <v>55.9</v>
      </c>
      <c r="CR6" s="36">
        <f t="shared" si="10"/>
        <v>57.3</v>
      </c>
      <c r="CS6" s="36">
        <f t="shared" si="10"/>
        <v>56.76</v>
      </c>
      <c r="CT6" s="36">
        <f t="shared" si="10"/>
        <v>56.04</v>
      </c>
      <c r="CU6" s="36">
        <f t="shared" si="10"/>
        <v>58.52</v>
      </c>
      <c r="CV6" s="35" t="str">
        <f>IF(CV7="","",IF(CV7="-","【-】","【"&amp;SUBSTITUTE(TEXT(CV7,"#,##0.00"),"-","△")&amp;"】"))</f>
        <v>【56.31】</v>
      </c>
      <c r="CW6" s="36">
        <f>IF(CW7="",NA(),CW7)</f>
        <v>34.909999999999997</v>
      </c>
      <c r="CX6" s="36">
        <f t="shared" ref="CX6:DF6" si="11">IF(CX7="",NA(),CX7)</f>
        <v>49.27</v>
      </c>
      <c r="CY6" s="36">
        <f t="shared" si="11"/>
        <v>42.67</v>
      </c>
      <c r="CZ6" s="36">
        <f t="shared" si="11"/>
        <v>40.94</v>
      </c>
      <c r="DA6" s="36">
        <f t="shared" si="11"/>
        <v>42.34</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0.16</v>
      </c>
      <c r="EE6" s="36">
        <f t="shared" ref="EE6:EM6" si="14">IF(EE7="",NA(),EE7)</f>
        <v>1.2</v>
      </c>
      <c r="EF6" s="35">
        <f t="shared" si="14"/>
        <v>0</v>
      </c>
      <c r="EG6" s="36">
        <f t="shared" si="14"/>
        <v>0.08</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444618</v>
      </c>
      <c r="D7" s="38">
        <v>47</v>
      </c>
      <c r="E7" s="38">
        <v>1</v>
      </c>
      <c r="F7" s="38">
        <v>0</v>
      </c>
      <c r="G7" s="38">
        <v>0</v>
      </c>
      <c r="H7" s="38" t="s">
        <v>96</v>
      </c>
      <c r="I7" s="38" t="s">
        <v>97</v>
      </c>
      <c r="J7" s="38" t="s">
        <v>98</v>
      </c>
      <c r="K7" s="38" t="s">
        <v>99</v>
      </c>
      <c r="L7" s="38" t="s">
        <v>100</v>
      </c>
      <c r="M7" s="38" t="s">
        <v>101</v>
      </c>
      <c r="N7" s="39" t="s">
        <v>102</v>
      </c>
      <c r="O7" s="39" t="s">
        <v>103</v>
      </c>
      <c r="P7" s="39">
        <v>45.41</v>
      </c>
      <c r="Q7" s="39">
        <v>3780</v>
      </c>
      <c r="R7" s="39">
        <v>9122</v>
      </c>
      <c r="S7" s="39">
        <v>271.37</v>
      </c>
      <c r="T7" s="39">
        <v>33.61</v>
      </c>
      <c r="U7" s="39">
        <v>4099</v>
      </c>
      <c r="V7" s="39">
        <v>8.1999999999999993</v>
      </c>
      <c r="W7" s="39">
        <v>499.88</v>
      </c>
      <c r="X7" s="39">
        <v>99.34</v>
      </c>
      <c r="Y7" s="39">
        <v>113.67</v>
      </c>
      <c r="Z7" s="39">
        <v>118.7</v>
      </c>
      <c r="AA7" s="39">
        <v>84.66</v>
      </c>
      <c r="AB7" s="39">
        <v>87.87</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561.02</v>
      </c>
      <c r="BF7" s="39">
        <v>603.74</v>
      </c>
      <c r="BG7" s="39">
        <v>600.67999999999995</v>
      </c>
      <c r="BH7" s="39">
        <v>562.41</v>
      </c>
      <c r="BI7" s="39">
        <v>498.98</v>
      </c>
      <c r="BJ7" s="39">
        <v>1144.79</v>
      </c>
      <c r="BK7" s="39">
        <v>1061.58</v>
      </c>
      <c r="BL7" s="39">
        <v>1007.7</v>
      </c>
      <c r="BM7" s="39">
        <v>1018.52</v>
      </c>
      <c r="BN7" s="39">
        <v>949.61</v>
      </c>
      <c r="BO7" s="39">
        <v>949.15</v>
      </c>
      <c r="BP7" s="39">
        <v>97.23</v>
      </c>
      <c r="BQ7" s="39">
        <v>112.82</v>
      </c>
      <c r="BR7" s="39">
        <v>108.97</v>
      </c>
      <c r="BS7" s="39">
        <v>80.209999999999994</v>
      </c>
      <c r="BT7" s="39">
        <v>83.97</v>
      </c>
      <c r="BU7" s="39">
        <v>56.04</v>
      </c>
      <c r="BV7" s="39">
        <v>58.52</v>
      </c>
      <c r="BW7" s="39">
        <v>59.22</v>
      </c>
      <c r="BX7" s="39">
        <v>58.79</v>
      </c>
      <c r="BY7" s="39">
        <v>58.41</v>
      </c>
      <c r="BZ7" s="39">
        <v>55.87</v>
      </c>
      <c r="CA7" s="39">
        <v>228.27</v>
      </c>
      <c r="CB7" s="39">
        <v>195.9</v>
      </c>
      <c r="CC7" s="39">
        <v>199.5</v>
      </c>
      <c r="CD7" s="39">
        <v>274.2</v>
      </c>
      <c r="CE7" s="39">
        <v>259.60000000000002</v>
      </c>
      <c r="CF7" s="39">
        <v>304.35000000000002</v>
      </c>
      <c r="CG7" s="39">
        <v>296.3</v>
      </c>
      <c r="CH7" s="39">
        <v>292.89999999999998</v>
      </c>
      <c r="CI7" s="39">
        <v>298.25</v>
      </c>
      <c r="CJ7" s="39">
        <v>303.27999999999997</v>
      </c>
      <c r="CK7" s="39">
        <v>288.19</v>
      </c>
      <c r="CL7" s="39">
        <v>73.790000000000006</v>
      </c>
      <c r="CM7" s="39">
        <v>115.2</v>
      </c>
      <c r="CN7" s="39">
        <v>128.94999999999999</v>
      </c>
      <c r="CO7" s="39">
        <v>129.16</v>
      </c>
      <c r="CP7" s="39">
        <v>128.94999999999999</v>
      </c>
      <c r="CQ7" s="39">
        <v>55.9</v>
      </c>
      <c r="CR7" s="39">
        <v>57.3</v>
      </c>
      <c r="CS7" s="39">
        <v>56.76</v>
      </c>
      <c r="CT7" s="39">
        <v>56.04</v>
      </c>
      <c r="CU7" s="39">
        <v>58.52</v>
      </c>
      <c r="CV7" s="39">
        <v>56.31</v>
      </c>
      <c r="CW7" s="39">
        <v>34.909999999999997</v>
      </c>
      <c r="CX7" s="39">
        <v>49.27</v>
      </c>
      <c r="CY7" s="39">
        <v>42.67</v>
      </c>
      <c r="CZ7" s="39">
        <v>40.94</v>
      </c>
      <c r="DA7" s="39">
        <v>42.34</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0.16</v>
      </c>
      <c r="EE7" s="39">
        <v>1.2</v>
      </c>
      <c r="EF7" s="39">
        <v>0</v>
      </c>
      <c r="EG7" s="39">
        <v>0.08</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2022-01-12T07:59:09Z</cp:lastPrinted>
  <dcterms:created xsi:type="dcterms:W3CDTF">2021-12-03T07:05:29Z</dcterms:created>
  <dcterms:modified xsi:type="dcterms:W3CDTF">2022-06-29T00:44:28Z</dcterms:modified>
  <cp:category/>
</cp:coreProperties>
</file>