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15姫島村ok\"/>
    </mc:Choice>
  </mc:AlternateContent>
  <workbookProtection workbookAlgorithmName="SHA-512" workbookHashValue="inI0gtjZ2H+DNHhKBHfSUk8xGF+gjyKEGqJreDfzGpzSpQTNtQUMuEdQpX2iVsPzamPZUiDr5pm9jy5eSM29IA==" workbookSaltValue="iNLEMngegRJiylcgVq3XrQ==" workbookSpinCount="100000" lockStructure="1"/>
  <bookViews>
    <workbookView xWindow="0" yWindow="0" windowWidth="28800" windowHeight="123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LT76" i="4"/>
  <c r="GQ51" i="4"/>
  <c r="LH30" i="4"/>
  <c r="BZ51" i="4"/>
  <c r="GQ30" i="4"/>
  <c r="IE76" i="4"/>
  <c r="BZ30" i="4"/>
  <c r="BG30" i="4"/>
  <c r="KO30" i="4"/>
  <c r="AV76" i="4"/>
  <c r="KO51" i="4"/>
  <c r="BG51" i="4"/>
  <c r="FX30" i="4"/>
  <c r="LE76" i="4"/>
  <c r="FX51" i="4"/>
  <c r="HP76" i="4"/>
  <c r="KP76" i="4"/>
  <c r="HA76" i="4"/>
  <c r="AN51" i="4"/>
  <c r="FE30" i="4"/>
  <c r="JV51" i="4"/>
  <c r="FE51" i="4"/>
  <c r="JV30" i="4"/>
  <c r="AN30" i="4"/>
  <c r="AG76" i="4"/>
  <c r="KA76" i="4"/>
  <c r="EL51" i="4"/>
  <c r="JC30" i="4"/>
  <c r="GL76" i="4"/>
  <c r="U51" i="4"/>
  <c r="EL30" i="4"/>
  <c r="U30" i="4"/>
  <c r="R76" i="4"/>
  <c r="JC51"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<sst xmlns="http://schemas.openxmlformats.org/spreadsheetml/2006/main" count="278" uniqueCount="130">
  <si>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</si>
  <si>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</si>
  <si>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</si>
  <si>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</si>
  <si>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</si>
  <si>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</si>
  <si>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</si>
  <si>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</si>
  <si>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</si>
  <si>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</si>
  <si>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</si>
  <si>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</si>
  <si>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</si>
  <si>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</si>
  <si>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</si>
  <si>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</si>
  <si>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</si>
  <si>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</si>
  <si>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</si>
  <si>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</si>
  <si>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</si>
  <si>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</si>
  <si>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</si>
  <si>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</si>
  <si>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</si>
  <si>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</si>
  <si>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</si>
  <si>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</si>
  <si>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</si>
  <si>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</si>
  <si>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</si>
  <si>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</si>
  <si>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</si>
  <si>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</si>
  <si>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</si>
  <si>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</si>
  <si>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</si>
  <si>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</si>
  <si>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</si>
  <si>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</si>
  <si>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</si>
  <si>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</si>
  <si>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</si>
  <si>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</si>
  <si>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</si>
  <si>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</si>
  <si>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</si>
  <si>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</si>
  <si>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</si>
  <si>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</si>
  <si>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</si>
  <si>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</si>
  <si>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</si>
  <si>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</si>
  <si>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</si>
  <si>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</si>
  <si>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</si>
  <si>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</si>
  <si>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</si>
  <si>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</si>
  <si>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</si>
  <si>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</si>
  <si>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</si>
  <si>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</si>
  <si>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</si>
  <si>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</si>
  <si>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</si>
  <si>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</si>
  <si>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</si>
  <si>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</si>
  <si>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</si>
  <si>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</si>
  <si>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</si>
  <si>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</si>
  <si>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</si>
  <si>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</si>
  <si>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</si>
  <si>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</si>
  <si>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</si>
  <si>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</si>
  <si>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</si>
  <si>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</si>
  <si>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</si>
  <si>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</si>
  <si>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</si>
  <si>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</si>
  <si>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</si>
  <si>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</si>
  <si>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</si>
  <si>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</si>
  <si>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</si>
  <si>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</si>
  <si>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</si>
  <si>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</si>
  <si>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</si>
  <si>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</si>
  <si>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</si>
  <si>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</si>
  <si>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</si>
  <si>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</si>
  <si>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</si>
  <si>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</si>
  <si>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</si>
  <si>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</si>
  <si>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</si>
  <si>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</si>
  <si>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</si>
  <si>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</si>
  <si>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</si>
  <si>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姫島村</t>
  </si>
  <si>
    <t>伊美港駐車場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</si>
  <si>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</si>
  <si>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</si>
  <si>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</si>
  <si>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</si>
  <si>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</si>
  <si>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</si>
  <si>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</si>
  <si>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</si>
  <si>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</si>
  <si>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</si>
  <si>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</si>
  <si>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</si>
  <si>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</si>
  <si>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</si>
  <si>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</si>
  <si>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本駐車場は、一般駐車と村民のための定期駐車として運営していたが、令和元年度に一般駐車を廃止し村外者無料駐車を新設した。
　収益等の状況については、定期駐車及び村外者無料駐車のみの運営であるため、年度ごとの収入額はほぼ一定である。
　決算では、これまで毎年若干の収支赤字となっており赤字分を繰上充用としていたが、H28年度から一般会計を繰り入れて単年度決算方式に替えたため、初年度のH28年度は繰入金額が大きくなっている。
　令和元年度の一般駐車廃止に伴って人件費等を削減したため、決算で黒字となり、今後も黒字で推移することが見込まれる。</t>
    <phoneticPr fontId="5"/>
  </si>
  <si>
    <t>　広場式の駐車場のため機械設備も少なく、大きな設備投資は発生しない見込である。今後も適切な維持管理と維持補修を図る。</t>
    <phoneticPr fontId="5"/>
  </si>
  <si>
    <t>　本駐車場は、姫島村へ繋がる唯一の生活航路である姫島村営フェリーの伊美待合所に隣接している。
　利用の状況としては、村民による定期駐車と村外者無料駐車があり、稼働率は毎年安定している。</t>
    <phoneticPr fontId="5"/>
  </si>
  <si>
    <t>　本駐車場は村営フェリー利用者の駐車場であり、村民のための定期駐車と村外者無料駐車のみであるため、収益の増加は望めないが、経営状況は安定しており決算も黒字となっている。
　また、老朽化については、白線やアスファルト等の補修など、今後も適正な維持管理を行い計画的な維持補修に努める。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</si>
</sst>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166.7</c:v>
                </c:pt>
                <c:pt idx="1">
                  <c:v>99.9</c:v>
                </c:pt>
                <c:pt idx="2">
                  <c:v>100</c:v>
                </c:pt>
                <c:pt idx="3">
                  <c:v>120.1</c:v>
                </c:pt>
                <c:pt idx="4">
                  <c:v>133.30000000000001</c:v>
                </c:pt>
              </c:numCache>
            </c:numRef>
          </c:val>
          <c:extLst>
            <c:ext xmlns:c16="http://schemas.microsoft.com/office/drawing/2014/chart" uri="{C3380CC4-5D6E-409C-BE32-E72D297353CC}">
              <c16:uniqueId val="{00000000-B53F-4C60-8209-7A2C2B05AA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B53F-4C60-8209-7A2C2B05AA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D6-4CC1-BC90-6FECED479D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C9D6-4CC1-BC90-6FECED479D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9B0-487F-A4D1-0F2D0AD55F7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B0-487F-A4D1-0F2D0AD55F7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0DB-46E8-AD1B-227E8EEC0EB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DB-46E8-AD1B-227E8EEC0EB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72.400000000000006</c:v>
                </c:pt>
                <c:pt idx="1">
                  <c:v>1.5</c:v>
                </c:pt>
                <c:pt idx="2">
                  <c:v>0.1</c:v>
                </c:pt>
                <c:pt idx="3">
                  <c:v>0</c:v>
                </c:pt>
                <c:pt idx="4">
                  <c:v>0</c:v>
                </c:pt>
              </c:numCache>
            </c:numRef>
          </c:val>
          <c:extLst>
            <c:ext xmlns:c16="http://schemas.microsoft.com/office/drawing/2014/chart" uri="{C3380CC4-5D6E-409C-BE32-E72D297353CC}">
              <c16:uniqueId val="{00000000-BB15-4E34-8744-691D6CDA5C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BB15-4E34-8744-691D6CDA5CC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90</c:v>
                </c:pt>
                <c:pt idx="1">
                  <c:v>2</c:v>
                </c:pt>
                <c:pt idx="2">
                  <c:v>0</c:v>
                </c:pt>
                <c:pt idx="3">
                  <c:v>0</c:v>
                </c:pt>
                <c:pt idx="4">
                  <c:v>0</c:v>
                </c:pt>
              </c:numCache>
            </c:numRef>
          </c:val>
          <c:extLst>
            <c:ext xmlns:c16="http://schemas.microsoft.com/office/drawing/2014/chart" uri="{C3380CC4-5D6E-409C-BE32-E72D297353CC}">
              <c16:uniqueId val="{00000000-F8A4-440E-980D-D2D80622ACE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F8A4-440E-980D-D2D80622ACE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102.9</c:v>
                </c:pt>
                <c:pt idx="1">
                  <c:v>102.4</c:v>
                </c:pt>
                <c:pt idx="2">
                  <c:v>102.8</c:v>
                </c:pt>
                <c:pt idx="3">
                  <c:v>101.4</c:v>
                </c:pt>
                <c:pt idx="4">
                  <c:v>94.8</c:v>
                </c:pt>
              </c:numCache>
            </c:numRef>
          </c:val>
          <c:extLst>
            <c:ext xmlns:c16="http://schemas.microsoft.com/office/drawing/2014/chart" uri="{C3380CC4-5D6E-409C-BE32-E72D297353CC}">
              <c16:uniqueId val="{00000000-9DD2-4255-9456-158DB9D97F9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9DD2-4255-9456-158DB9D97F9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-6.1</c:v>
                </c:pt>
                <c:pt idx="1">
                  <c:v>-1.6</c:v>
                </c:pt>
                <c:pt idx="2">
                  <c:v>-0.1</c:v>
                </c:pt>
                <c:pt idx="3">
                  <c:v>16.8</c:v>
                </c:pt>
                <c:pt idx="4">
                  <c:v>25</c:v>
                </c:pt>
              </c:numCache>
            </c:numRef>
          </c:val>
          <c:extLst>
            <c:ext xmlns:c16="http://schemas.microsoft.com/office/drawing/2014/chart" uri="{C3380CC4-5D6E-409C-BE32-E72D297353CC}">
              <c16:uniqueId val="{00000000-BA14-4A2C-8EAA-F256E8CDAA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BA14-4A2C-8EAA-F256E8CDAA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-559</c:v>
                </c:pt>
                <c:pt idx="1">
                  <c:v>-168</c:v>
                </c:pt>
                <c:pt idx="2">
                  <c:v>-9</c:v>
                </c:pt>
                <c:pt idx="3">
                  <c:v>916</c:v>
                </c:pt>
                <c:pt idx="4">
                  <c:v>1507</c:v>
                </c:pt>
              </c:numCache>
            </c:numRef>
          </c:val>
          <c:extLst>
            <c:ext xmlns:c16="http://schemas.microsoft.com/office/drawing/2014/chart" uri="{C3380CC4-5D6E-409C-BE32-E72D297353CC}">
              <c16:uniqueId val="{00000000-5261-434C-AC35-188416F689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5261-434C-AC35-188416F689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FP12" sqref="FP1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大分県姫島村　伊美港駐車場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5794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166.7</v>
      </c>
      <c r="V31" s="110"/>
      <c r="W31" s="110"/>
      <c r="X31" s="110"/>
      <c r="Y31" s="110"/>
      <c r="Z31" s="110"/>
      <c r="AA31" s="110"/>
      <c r="AB31" s="110"/>
      <c r="AC31" s="110"/>
      <c r="AD31" s="110"/>
      <c r="AE31" s="110"/>
      <c r="AF31" s="110"/>
      <c r="AG31" s="110"/>
      <c r="AH31" s="110"/>
      <c r="AI31" s="110"/>
      <c r="AJ31" s="110"/>
      <c r="AK31" s="110"/>
      <c r="AL31" s="110"/>
      <c r="AM31" s="110"/>
      <c r="AN31" s="110">
        <f>データ!Z7</f>
        <v>99.9</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120.1</v>
      </c>
      <c r="CA31" s="110"/>
      <c r="CB31" s="110"/>
      <c r="CC31" s="110"/>
      <c r="CD31" s="110"/>
      <c r="CE31" s="110"/>
      <c r="CF31" s="110"/>
      <c r="CG31" s="110"/>
      <c r="CH31" s="110"/>
      <c r="CI31" s="110"/>
      <c r="CJ31" s="110"/>
      <c r="CK31" s="110"/>
      <c r="CL31" s="110"/>
      <c r="CM31" s="110"/>
      <c r="CN31" s="110"/>
      <c r="CO31" s="110"/>
      <c r="CP31" s="110"/>
      <c r="CQ31" s="110"/>
      <c r="CR31" s="110"/>
      <c r="CS31" s="110">
        <f>データ!AC7</f>
        <v>133.30000000000001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72.400000000000006</v>
      </c>
      <c r="EM31" s="110"/>
      <c r="EN31" s="110"/>
      <c r="EO31" s="110"/>
      <c r="EP31" s="110"/>
      <c r="EQ31" s="110"/>
      <c r="ER31" s="110"/>
      <c r="ES31" s="110"/>
      <c r="ET31" s="110"/>
      <c r="EU31" s="110"/>
      <c r="EV31" s="110"/>
      <c r="EW31" s="110"/>
      <c r="EX31" s="110"/>
      <c r="EY31" s="110"/>
      <c r="EZ31" s="110"/>
      <c r="FA31" s="110"/>
      <c r="FB31" s="110"/>
      <c r="FC31" s="110"/>
      <c r="FD31" s="110"/>
      <c r="FE31" s="110">
        <f>データ!AK7</f>
        <v>1.5</v>
      </c>
      <c r="FF31" s="110"/>
      <c r="FG31" s="110"/>
      <c r="FH31" s="110"/>
      <c r="FI31" s="110"/>
      <c r="FJ31" s="110"/>
      <c r="FK31" s="110"/>
      <c r="FL31" s="110"/>
      <c r="FM31" s="110"/>
      <c r="FN31" s="110"/>
      <c r="FO31" s="110"/>
      <c r="FP31" s="110"/>
      <c r="FQ31" s="110"/>
      <c r="FR31" s="110"/>
      <c r="FS31" s="110"/>
      <c r="FT31" s="110"/>
      <c r="FU31" s="110"/>
      <c r="FV31" s="110"/>
      <c r="FW31" s="110"/>
      <c r="FX31" s="110">
        <f>データ!AL7</f>
        <v>0.1</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102.9</v>
      </c>
      <c r="JD31" s="81"/>
      <c r="JE31" s="81"/>
      <c r="JF31" s="81"/>
      <c r="JG31" s="81"/>
      <c r="JH31" s="81"/>
      <c r="JI31" s="81"/>
      <c r="JJ31" s="81"/>
      <c r="JK31" s="81"/>
      <c r="JL31" s="81"/>
      <c r="JM31" s="81"/>
      <c r="JN31" s="81"/>
      <c r="JO31" s="81"/>
      <c r="JP31" s="81"/>
      <c r="JQ31" s="81"/>
      <c r="JR31" s="81"/>
      <c r="JS31" s="81"/>
      <c r="JT31" s="81"/>
      <c r="JU31" s="82"/>
      <c r="JV31" s="80">
        <f>データ!DL7</f>
        <v>102.4</v>
      </c>
      <c r="JW31" s="81"/>
      <c r="JX31" s="81"/>
      <c r="JY31" s="81"/>
      <c r="JZ31" s="81"/>
      <c r="KA31" s="81"/>
      <c r="KB31" s="81"/>
      <c r="KC31" s="81"/>
      <c r="KD31" s="81"/>
      <c r="KE31" s="81"/>
      <c r="KF31" s="81"/>
      <c r="KG31" s="81"/>
      <c r="KH31" s="81"/>
      <c r="KI31" s="81"/>
      <c r="KJ31" s="81"/>
      <c r="KK31" s="81"/>
      <c r="KL31" s="81"/>
      <c r="KM31" s="81"/>
      <c r="KN31" s="82"/>
      <c r="KO31" s="80">
        <f>データ!DM7</f>
        <v>102.8</v>
      </c>
      <c r="KP31" s="81"/>
      <c r="KQ31" s="81"/>
      <c r="KR31" s="81"/>
      <c r="KS31" s="81"/>
      <c r="KT31" s="81"/>
      <c r="KU31" s="81"/>
      <c r="KV31" s="81"/>
      <c r="KW31" s="81"/>
      <c r="KX31" s="81"/>
      <c r="KY31" s="81"/>
      <c r="KZ31" s="81"/>
      <c r="LA31" s="81"/>
      <c r="LB31" s="81"/>
      <c r="LC31" s="81"/>
      <c r="LD31" s="81"/>
      <c r="LE31" s="81"/>
      <c r="LF31" s="81"/>
      <c r="LG31" s="82"/>
      <c r="LH31" s="80">
        <f>データ!DN7</f>
        <v>101.4</v>
      </c>
      <c r="LI31" s="81"/>
      <c r="LJ31" s="81"/>
      <c r="LK31" s="81"/>
      <c r="LL31" s="81"/>
      <c r="LM31" s="81"/>
      <c r="LN31" s="81"/>
      <c r="LO31" s="81"/>
      <c r="LP31" s="81"/>
      <c r="LQ31" s="81"/>
      <c r="LR31" s="81"/>
      <c r="LS31" s="81"/>
      <c r="LT31" s="81"/>
      <c r="LU31" s="81"/>
      <c r="LV31" s="81"/>
      <c r="LW31" s="81"/>
      <c r="LX31" s="81"/>
      <c r="LY31" s="81"/>
      <c r="LZ31" s="82"/>
      <c r="MA31" s="80">
        <f>データ!DO7</f>
        <v>94.8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90</v>
      </c>
      <c r="V52" s="106"/>
      <c r="W52" s="106"/>
      <c r="X52" s="106"/>
      <c r="Y52" s="106"/>
      <c r="Z52" s="106"/>
      <c r="AA52" s="106"/>
      <c r="AB52" s="106"/>
      <c r="AC52" s="106"/>
      <c r="AD52" s="106"/>
      <c r="AE52" s="106"/>
      <c r="AF52" s="106"/>
      <c r="AG52" s="106"/>
      <c r="AH52" s="106"/>
      <c r="AI52" s="106"/>
      <c r="AJ52" s="106"/>
      <c r="AK52" s="106"/>
      <c r="AL52" s="106"/>
      <c r="AM52" s="106"/>
      <c r="AN52" s="106">
        <f>データ!AV7</f>
        <v>2</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-6.1</v>
      </c>
      <c r="EM52" s="110"/>
      <c r="EN52" s="110"/>
      <c r="EO52" s="110"/>
      <c r="EP52" s="110"/>
      <c r="EQ52" s="110"/>
      <c r="ER52" s="110"/>
      <c r="ES52" s="110"/>
      <c r="ET52" s="110"/>
      <c r="EU52" s="110"/>
      <c r="EV52" s="110"/>
      <c r="EW52" s="110"/>
      <c r="EX52" s="110"/>
      <c r="EY52" s="110"/>
      <c r="EZ52" s="110"/>
      <c r="FA52" s="110"/>
      <c r="FB52" s="110"/>
      <c r="FC52" s="110"/>
      <c r="FD52" s="110"/>
      <c r="FE52" s="110">
        <f>データ!BG7</f>
        <v>-1.6</v>
      </c>
      <c r="FF52" s="110"/>
      <c r="FG52" s="110"/>
      <c r="FH52" s="110"/>
      <c r="FI52" s="110"/>
      <c r="FJ52" s="110"/>
      <c r="FK52" s="110"/>
      <c r="FL52" s="110"/>
      <c r="FM52" s="110"/>
      <c r="FN52" s="110"/>
      <c r="FO52" s="110"/>
      <c r="FP52" s="110"/>
      <c r="FQ52" s="110"/>
      <c r="FR52" s="110"/>
      <c r="FS52" s="110"/>
      <c r="FT52" s="110"/>
      <c r="FU52" s="110"/>
      <c r="FV52" s="110"/>
      <c r="FW52" s="110"/>
      <c r="FX52" s="110">
        <f>データ!BH7</f>
        <v>-0.1</v>
      </c>
      <c r="FY52" s="110"/>
      <c r="FZ52" s="110"/>
      <c r="GA52" s="110"/>
      <c r="GB52" s="110"/>
      <c r="GC52" s="110"/>
      <c r="GD52" s="110"/>
      <c r="GE52" s="110"/>
      <c r="GF52" s="110"/>
      <c r="GG52" s="110"/>
      <c r="GH52" s="110"/>
      <c r="GI52" s="110"/>
      <c r="GJ52" s="110"/>
      <c r="GK52" s="110"/>
      <c r="GL52" s="110"/>
      <c r="GM52" s="110"/>
      <c r="GN52" s="110"/>
      <c r="GO52" s="110"/>
      <c r="GP52" s="110"/>
      <c r="GQ52" s="110">
        <f>データ!BI7</f>
        <v>16.8</v>
      </c>
      <c r="GR52" s="110"/>
      <c r="GS52" s="110"/>
      <c r="GT52" s="110"/>
      <c r="GU52" s="110"/>
      <c r="GV52" s="110"/>
      <c r="GW52" s="110"/>
      <c r="GX52" s="110"/>
      <c r="GY52" s="110"/>
      <c r="GZ52" s="110"/>
      <c r="HA52" s="110"/>
      <c r="HB52" s="110"/>
      <c r="HC52" s="110"/>
      <c r="HD52" s="110"/>
      <c r="HE52" s="110"/>
      <c r="HF52" s="110"/>
      <c r="HG52" s="110"/>
      <c r="HH52" s="110"/>
      <c r="HI52" s="110"/>
      <c r="HJ52" s="110">
        <f>データ!BJ7</f>
        <v>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-559</v>
      </c>
      <c r="JD52" s="106"/>
      <c r="JE52" s="106"/>
      <c r="JF52" s="106"/>
      <c r="JG52" s="106"/>
      <c r="JH52" s="106"/>
      <c r="JI52" s="106"/>
      <c r="JJ52" s="106"/>
      <c r="JK52" s="106"/>
      <c r="JL52" s="106"/>
      <c r="JM52" s="106"/>
      <c r="JN52" s="106"/>
      <c r="JO52" s="106"/>
      <c r="JP52" s="106"/>
      <c r="JQ52" s="106"/>
      <c r="JR52" s="106"/>
      <c r="JS52" s="106"/>
      <c r="JT52" s="106"/>
      <c r="JU52" s="106"/>
      <c r="JV52" s="106">
        <f>データ!BR7</f>
        <v>-168</v>
      </c>
      <c r="JW52" s="106"/>
      <c r="JX52" s="106"/>
      <c r="JY52" s="106"/>
      <c r="JZ52" s="106"/>
      <c r="KA52" s="106"/>
      <c r="KB52" s="106"/>
      <c r="KC52" s="106"/>
      <c r="KD52" s="106"/>
      <c r="KE52" s="106"/>
      <c r="KF52" s="106"/>
      <c r="KG52" s="106"/>
      <c r="KH52" s="106"/>
      <c r="KI52" s="106"/>
      <c r="KJ52" s="106"/>
      <c r="KK52" s="106"/>
      <c r="KL52" s="106"/>
      <c r="KM52" s="106"/>
      <c r="KN52" s="106"/>
      <c r="KO52" s="106">
        <f>データ!BS7</f>
        <v>-9</v>
      </c>
      <c r="KP52" s="106"/>
      <c r="KQ52" s="106"/>
      <c r="KR52" s="106"/>
      <c r="KS52" s="106"/>
      <c r="KT52" s="106"/>
      <c r="KU52" s="106"/>
      <c r="KV52" s="106"/>
      <c r="KW52" s="106"/>
      <c r="KX52" s="106"/>
      <c r="KY52" s="106"/>
      <c r="KZ52" s="106"/>
      <c r="LA52" s="106"/>
      <c r="LB52" s="106"/>
      <c r="LC52" s="106"/>
      <c r="LD52" s="106"/>
      <c r="LE52" s="106"/>
      <c r="LF52" s="106"/>
      <c r="LG52" s="106"/>
      <c r="LH52" s="106">
        <f>データ!BT7</f>
        <v>916</v>
      </c>
      <c r="LI52" s="106"/>
      <c r="LJ52" s="106"/>
      <c r="LK52" s="106"/>
      <c r="LL52" s="106"/>
      <c r="LM52" s="106"/>
      <c r="LN52" s="106"/>
      <c r="LO52" s="106"/>
      <c r="LP52" s="106"/>
      <c r="LQ52" s="106"/>
      <c r="LR52" s="106"/>
      <c r="LS52" s="106"/>
      <c r="LT52" s="106"/>
      <c r="LU52" s="106"/>
      <c r="LV52" s="106"/>
      <c r="LW52" s="106"/>
      <c r="LX52" s="106"/>
      <c r="LY52" s="106"/>
      <c r="LZ52" s="106"/>
      <c r="MA52" s="106">
        <f>データ!BU7</f>
        <v>1507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x+n8Sm1eEth5m9K4bKAOiZaS1RwGdtIOctCF448HLd30nRsOSz5iRjPIPVoji2ufBlYq+Fth7qXK/4rSbBxg==" saltValue="tq5WUVJn5qM7toTGIQ4Ka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100</v>
      </c>
      <c r="AV5" s="59" t="s">
        <v>90</v>
      </c>
      <c r="AW5" s="59" t="s">
        <v>91</v>
      </c>
      <c r="AX5" s="59" t="s">
        <v>92</v>
      </c>
      <c r="AY5" s="59" t="s">
        <v>103</v>
      </c>
      <c r="AZ5" s="59" t="s">
        <v>94</v>
      </c>
      <c r="BA5" s="59" t="s">
        <v>95</v>
      </c>
      <c r="BB5" s="59" t="s">
        <v>96</v>
      </c>
      <c r="BC5" s="59" t="s">
        <v>97</v>
      </c>
      <c r="BD5" s="59" t="s">
        <v>98</v>
      </c>
      <c r="BE5" s="59" t="s">
        <v>99</v>
      </c>
      <c r="BF5" s="59" t="s">
        <v>100</v>
      </c>
      <c r="BG5" s="59" t="s">
        <v>101</v>
      </c>
      <c r="BH5" s="59" t="s">
        <v>102</v>
      </c>
      <c r="BI5" s="59" t="s">
        <v>92</v>
      </c>
      <c r="BJ5" s="59" t="s">
        <v>103</v>
      </c>
      <c r="BK5" s="59" t="s">
        <v>94</v>
      </c>
      <c r="BL5" s="59" t="s">
        <v>95</v>
      </c>
      <c r="BM5" s="59" t="s">
        <v>96</v>
      </c>
      <c r="BN5" s="59" t="s">
        <v>97</v>
      </c>
      <c r="BO5" s="59" t="s">
        <v>98</v>
      </c>
      <c r="BP5" s="59" t="s">
        <v>99</v>
      </c>
      <c r="BQ5" s="59" t="s">
        <v>100</v>
      </c>
      <c r="BR5" s="59" t="s">
        <v>90</v>
      </c>
      <c r="BS5" s="59" t="s">
        <v>91</v>
      </c>
      <c r="BT5" s="59" t="s">
        <v>92</v>
      </c>
      <c r="BU5" s="59" t="s">
        <v>103</v>
      </c>
      <c r="BV5" s="59" t="s">
        <v>94</v>
      </c>
      <c r="BW5" s="59" t="s">
        <v>95</v>
      </c>
      <c r="BX5" s="59" t="s">
        <v>96</v>
      </c>
      <c r="BY5" s="59" t="s">
        <v>97</v>
      </c>
      <c r="BZ5" s="59" t="s">
        <v>98</v>
      </c>
      <c r="CA5" s="59" t="s">
        <v>99</v>
      </c>
      <c r="CB5" s="59" t="s">
        <v>100</v>
      </c>
      <c r="CC5" s="59" t="s">
        <v>101</v>
      </c>
      <c r="CD5" s="59" t="s">
        <v>91</v>
      </c>
      <c r="CE5" s="59" t="s">
        <v>92</v>
      </c>
      <c r="CF5" s="59" t="s">
        <v>93</v>
      </c>
      <c r="CG5" s="59" t="s">
        <v>94</v>
      </c>
      <c r="CH5" s="59" t="s">
        <v>95</v>
      </c>
      <c r="CI5" s="59" t="s">
        <v>96</v>
      </c>
      <c r="CJ5" s="59" t="s">
        <v>97</v>
      </c>
      <c r="CK5" s="59" t="s">
        <v>98</v>
      </c>
      <c r="CL5" s="59" t="s">
        <v>99</v>
      </c>
      <c r="CM5" s="150"/>
      <c r="CN5" s="150"/>
      <c r="CO5" s="59" t="s">
        <v>100</v>
      </c>
      <c r="CP5" s="59" t="s">
        <v>101</v>
      </c>
      <c r="CQ5" s="59" t="s">
        <v>102</v>
      </c>
      <c r="CR5" s="59" t="s">
        <v>104</v>
      </c>
      <c r="CS5" s="59" t="s">
        <v>103</v>
      </c>
      <c r="CT5" s="59" t="s">
        <v>94</v>
      </c>
      <c r="CU5" s="59" t="s">
        <v>95</v>
      </c>
      <c r="CV5" s="59" t="s">
        <v>96</v>
      </c>
      <c r="CW5" s="59" t="s">
        <v>97</v>
      </c>
      <c r="CX5" s="59" t="s">
        <v>98</v>
      </c>
      <c r="CY5" s="59" t="s">
        <v>99</v>
      </c>
      <c r="CZ5" s="59" t="s">
        <v>89</v>
      </c>
      <c r="DA5" s="59" t="s">
        <v>101</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103</v>
      </c>
      <c r="DP5" s="59" t="s">
        <v>94</v>
      </c>
      <c r="DQ5" s="59" t="s">
        <v>95</v>
      </c>
      <c r="DR5" s="59" t="s">
        <v>96</v>
      </c>
      <c r="DS5" s="59" t="s">
        <v>97</v>
      </c>
      <c r="DT5" s="59" t="s">
        <v>98</v>
      </c>
      <c r="DU5" s="59" t="s">
        <v>99</v>
      </c>
    </row>
    <row r="6" spans="1:125" s="66" customFormat="1" x14ac:dyDescent="0.15">
      <c r="A6" s="49" t="s">
        <v>105</v>
      </c>
      <c r="B6" s="60">
        <f>B8</f>
        <v>2020</v>
      </c>
      <c r="C6" s="60">
        <f t="shared" ref="C6:X6" si="1">C8</f>
        <v>443221</v>
      </c>
      <c r="D6" s="60">
        <f t="shared" si="1"/>
        <v>47</v>
      </c>
      <c r="E6" s="60">
        <f t="shared" si="1"/>
        <v>14</v>
      </c>
      <c r="F6" s="60">
        <f t="shared" si="1"/>
        <v>0</v>
      </c>
      <c r="G6" s="60">
        <f t="shared" si="1"/>
        <v>1</v>
      </c>
      <c r="H6" s="60" t="str">
        <f>SUBSTITUTE(H8,"　","")</f>
        <v>大分県姫島村</v>
      </c>
      <c r="I6" s="60" t="str">
        <f t="shared" si="1"/>
        <v>伊美港駐車場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42</v>
      </c>
      <c r="S6" s="62" t="str">
        <f t="shared" si="1"/>
        <v>公共施設</v>
      </c>
      <c r="T6" s="62" t="str">
        <f t="shared" si="1"/>
        <v>無</v>
      </c>
      <c r="U6" s="63">
        <f t="shared" si="1"/>
        <v>5794</v>
      </c>
      <c r="V6" s="63">
        <f t="shared" si="1"/>
        <v>211</v>
      </c>
      <c r="W6" s="63">
        <f t="shared" si="1"/>
        <v>5</v>
      </c>
      <c r="X6" s="62" t="str">
        <f t="shared" si="1"/>
        <v>無</v>
      </c>
      <c r="Y6" s="64">
        <f>IF(Y8="-",NA(),Y8)</f>
        <v>166.7</v>
      </c>
      <c r="Z6" s="64">
        <f t="shared" ref="Z6:AH6" si="2">IF(Z8="-",NA(),Z8)</f>
        <v>99.9</v>
      </c>
      <c r="AA6" s="64">
        <f t="shared" si="2"/>
        <v>100</v>
      </c>
      <c r="AB6" s="64">
        <f t="shared" si="2"/>
        <v>120.1</v>
      </c>
      <c r="AC6" s="64">
        <f t="shared" si="2"/>
        <v>133.30000000000001</v>
      </c>
      <c r="AD6" s="64">
        <f t="shared" si="2"/>
        <v>413.9</v>
      </c>
      <c r="AE6" s="64">
        <f t="shared" si="2"/>
        <v>263.7</v>
      </c>
      <c r="AF6" s="64">
        <f t="shared" si="2"/>
        <v>509.7</v>
      </c>
      <c r="AG6" s="64">
        <f t="shared" si="2"/>
        <v>1492.8</v>
      </c>
      <c r="AH6" s="64">
        <f t="shared" si="2"/>
        <v>3199.2</v>
      </c>
      <c r="AI6" s="61" t="str">
        <f>IF(AI8="-","",IF(AI8="-","【-】","【"&amp;SUBSTITUTE(TEXT(AI8,"#,##0.0"),"-","△")&amp;"】"))</f>
        <v>【630.7】</v>
      </c>
      <c r="AJ6" s="64">
        <f>IF(AJ8="-",NA(),AJ8)</f>
        <v>72.400000000000006</v>
      </c>
      <c r="AK6" s="64">
        <f t="shared" ref="AK6:AS6" si="3">IF(AK8="-",NA(),AK8)</f>
        <v>1.5</v>
      </c>
      <c r="AL6" s="64">
        <f t="shared" si="3"/>
        <v>0.1</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90</v>
      </c>
      <c r="AV6" s="65">
        <f t="shared" ref="AV6:BD6" si="4">IF(AV8="-",NA(),AV8)</f>
        <v>2</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-6.1</v>
      </c>
      <c r="BG6" s="64">
        <f t="shared" ref="BG6:BO6" si="5">IF(BG8="-",NA(),BG8)</f>
        <v>-1.6</v>
      </c>
      <c r="BH6" s="64">
        <f t="shared" si="5"/>
        <v>-0.1</v>
      </c>
      <c r="BI6" s="64">
        <f t="shared" si="5"/>
        <v>16.8</v>
      </c>
      <c r="BJ6" s="64">
        <f t="shared" si="5"/>
        <v>25</v>
      </c>
      <c r="BK6" s="64">
        <f t="shared" si="5"/>
        <v>37.4</v>
      </c>
      <c r="BL6" s="64">
        <f t="shared" si="5"/>
        <v>28.9</v>
      </c>
      <c r="BM6" s="64">
        <f t="shared" si="5"/>
        <v>35.700000000000003</v>
      </c>
      <c r="BN6" s="64">
        <f t="shared" si="5"/>
        <v>30</v>
      </c>
      <c r="BO6" s="64">
        <f t="shared" si="5"/>
        <v>-52.1</v>
      </c>
      <c r="BP6" s="61" t="str">
        <f>IF(BP8="-","",IF(BP8="-","【-】","【"&amp;SUBSTITUTE(TEXT(BP8,"#,##0.0"),"-","△")&amp;"】"))</f>
        <v>【△65.9】</v>
      </c>
      <c r="BQ6" s="65">
        <f>IF(BQ8="-",NA(),BQ8)</f>
        <v>-559</v>
      </c>
      <c r="BR6" s="65">
        <f t="shared" ref="BR6:BZ6" si="6">IF(BR8="-",NA(),BR8)</f>
        <v>-168</v>
      </c>
      <c r="BS6" s="65">
        <f t="shared" si="6"/>
        <v>-9</v>
      </c>
      <c r="BT6" s="65">
        <f t="shared" si="6"/>
        <v>916</v>
      </c>
      <c r="BU6" s="65">
        <f t="shared" si="6"/>
        <v>1507</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106</v>
      </c>
      <c r="CM6" s="63">
        <f t="shared" ref="CM6:CN6" si="7">CM8</f>
        <v>0</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102.9</v>
      </c>
      <c r="DL6" s="64">
        <f t="shared" ref="DL6:DT6" si="9">IF(DL8="-",NA(),DL8)</f>
        <v>102.4</v>
      </c>
      <c r="DM6" s="64">
        <f t="shared" si="9"/>
        <v>102.8</v>
      </c>
      <c r="DN6" s="64">
        <f t="shared" si="9"/>
        <v>101.4</v>
      </c>
      <c r="DO6" s="64">
        <f t="shared" si="9"/>
        <v>94.8</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107</v>
      </c>
      <c r="B7" s="60">
        <f t="shared" ref="B7:X7" si="10">B8</f>
        <v>2020</v>
      </c>
      <c r="C7" s="60">
        <f t="shared" si="10"/>
        <v>443221</v>
      </c>
      <c r="D7" s="60">
        <f t="shared" si="10"/>
        <v>47</v>
      </c>
      <c r="E7" s="60">
        <f t="shared" si="10"/>
        <v>14</v>
      </c>
      <c r="F7" s="60">
        <f t="shared" si="10"/>
        <v>0</v>
      </c>
      <c r="G7" s="60">
        <f t="shared" si="10"/>
        <v>1</v>
      </c>
      <c r="H7" s="60" t="str">
        <f t="shared" si="10"/>
        <v>大分県　姫島村</v>
      </c>
      <c r="I7" s="60" t="str">
        <f t="shared" si="10"/>
        <v>伊美港駐車場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42</v>
      </c>
      <c r="S7" s="62" t="str">
        <f t="shared" si="10"/>
        <v>公共施設</v>
      </c>
      <c r="T7" s="62" t="str">
        <f t="shared" si="10"/>
        <v>無</v>
      </c>
      <c r="U7" s="63">
        <f t="shared" si="10"/>
        <v>5794</v>
      </c>
      <c r="V7" s="63">
        <f t="shared" si="10"/>
        <v>211</v>
      </c>
      <c r="W7" s="63">
        <f t="shared" si="10"/>
        <v>5</v>
      </c>
      <c r="X7" s="62" t="str">
        <f t="shared" si="10"/>
        <v>無</v>
      </c>
      <c r="Y7" s="64">
        <f>Y8</f>
        <v>166.7</v>
      </c>
      <c r="Z7" s="64">
        <f t="shared" ref="Z7:AH7" si="11">Z8</f>
        <v>99.9</v>
      </c>
      <c r="AA7" s="64">
        <f t="shared" si="11"/>
        <v>100</v>
      </c>
      <c r="AB7" s="64">
        <f t="shared" si="11"/>
        <v>120.1</v>
      </c>
      <c r="AC7" s="64">
        <f t="shared" si="11"/>
        <v>133.30000000000001</v>
      </c>
      <c r="AD7" s="64">
        <f t="shared" si="11"/>
        <v>413.9</v>
      </c>
      <c r="AE7" s="64">
        <f t="shared" si="11"/>
        <v>263.7</v>
      </c>
      <c r="AF7" s="64">
        <f t="shared" si="11"/>
        <v>509.7</v>
      </c>
      <c r="AG7" s="64">
        <f t="shared" si="11"/>
        <v>1492.8</v>
      </c>
      <c r="AH7" s="64">
        <f t="shared" si="11"/>
        <v>3199.2</v>
      </c>
      <c r="AI7" s="61"/>
      <c r="AJ7" s="64">
        <f>AJ8</f>
        <v>72.400000000000006</v>
      </c>
      <c r="AK7" s="64">
        <f t="shared" ref="AK7:AS7" si="12">AK8</f>
        <v>1.5</v>
      </c>
      <c r="AL7" s="64">
        <f t="shared" si="12"/>
        <v>0.1</v>
      </c>
      <c r="AM7" s="64">
        <f t="shared" si="12"/>
        <v>0</v>
      </c>
      <c r="AN7" s="64">
        <f t="shared" si="12"/>
        <v>0</v>
      </c>
      <c r="AO7" s="64">
        <f t="shared" si="12"/>
        <v>1.7</v>
      </c>
      <c r="AP7" s="64">
        <f t="shared" si="12"/>
        <v>0.5</v>
      </c>
      <c r="AQ7" s="64">
        <f t="shared" si="12"/>
        <v>1</v>
      </c>
      <c r="AR7" s="64">
        <f t="shared" si="12"/>
        <v>0.8</v>
      </c>
      <c r="AS7" s="64">
        <f t="shared" si="12"/>
        <v>5.9</v>
      </c>
      <c r="AT7" s="61"/>
      <c r="AU7" s="65">
        <f>AU8</f>
        <v>90</v>
      </c>
      <c r="AV7" s="65">
        <f t="shared" ref="AV7:BD7" si="13">AV8</f>
        <v>2</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-6.1</v>
      </c>
      <c r="BG7" s="64">
        <f t="shared" ref="BG7:BO7" si="14">BG8</f>
        <v>-1.6</v>
      </c>
      <c r="BH7" s="64">
        <f t="shared" si="14"/>
        <v>-0.1</v>
      </c>
      <c r="BI7" s="64">
        <f t="shared" si="14"/>
        <v>16.8</v>
      </c>
      <c r="BJ7" s="64">
        <f t="shared" si="14"/>
        <v>25</v>
      </c>
      <c r="BK7" s="64">
        <f t="shared" si="14"/>
        <v>37.4</v>
      </c>
      <c r="BL7" s="64">
        <f t="shared" si="14"/>
        <v>28.9</v>
      </c>
      <c r="BM7" s="64">
        <f t="shared" si="14"/>
        <v>35.700000000000003</v>
      </c>
      <c r="BN7" s="64">
        <f t="shared" si="14"/>
        <v>30</v>
      </c>
      <c r="BO7" s="64">
        <f t="shared" si="14"/>
        <v>-52.1</v>
      </c>
      <c r="BP7" s="61"/>
      <c r="BQ7" s="65">
        <f>BQ8</f>
        <v>-559</v>
      </c>
      <c r="BR7" s="65">
        <f t="shared" ref="BR7:BZ7" si="15">BR8</f>
        <v>-168</v>
      </c>
      <c r="BS7" s="65">
        <f t="shared" si="15"/>
        <v>-9</v>
      </c>
      <c r="BT7" s="65">
        <f t="shared" si="15"/>
        <v>916</v>
      </c>
      <c r="BU7" s="65">
        <f t="shared" si="15"/>
        <v>1507</v>
      </c>
      <c r="BV7" s="65">
        <f t="shared" si="15"/>
        <v>9208</v>
      </c>
      <c r="BW7" s="65">
        <f t="shared" si="15"/>
        <v>8524</v>
      </c>
      <c r="BX7" s="65">
        <f t="shared" si="15"/>
        <v>6653</v>
      </c>
      <c r="BY7" s="65">
        <f t="shared" si="15"/>
        <v>6991</v>
      </c>
      <c r="BZ7" s="65">
        <f t="shared" si="15"/>
        <v>1045</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102.9</v>
      </c>
      <c r="DL7" s="64">
        <f t="shared" ref="DL7:DT7" si="17">DL8</f>
        <v>102.4</v>
      </c>
      <c r="DM7" s="64">
        <f t="shared" si="17"/>
        <v>102.8</v>
      </c>
      <c r="DN7" s="64">
        <f t="shared" si="17"/>
        <v>101.4</v>
      </c>
      <c r="DO7" s="64">
        <f t="shared" si="17"/>
        <v>94.8</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443221</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42</v>
      </c>
      <c r="S8" s="69" t="s">
        <v>119</v>
      </c>
      <c r="T8" s="69" t="s">
        <v>120</v>
      </c>
      <c r="U8" s="70">
        <v>5794</v>
      </c>
      <c r="V8" s="70">
        <v>211</v>
      </c>
      <c r="W8" s="70">
        <v>5</v>
      </c>
      <c r="X8" s="69" t="s">
        <v>120</v>
      </c>
      <c r="Y8" s="71">
        <v>166.7</v>
      </c>
      <c r="Z8" s="71">
        <v>99.9</v>
      </c>
      <c r="AA8" s="71">
        <v>100</v>
      </c>
      <c r="AB8" s="71">
        <v>120.1</v>
      </c>
      <c r="AC8" s="71">
        <v>133.30000000000001</v>
      </c>
      <c r="AD8" s="71">
        <v>413.9</v>
      </c>
      <c r="AE8" s="71">
        <v>263.7</v>
      </c>
      <c r="AF8" s="71">
        <v>509.7</v>
      </c>
      <c r="AG8" s="71">
        <v>1492.8</v>
      </c>
      <c r="AH8" s="71">
        <v>3199.2</v>
      </c>
      <c r="AI8" s="68">
        <v>630.70000000000005</v>
      </c>
      <c r="AJ8" s="71">
        <v>72.400000000000006</v>
      </c>
      <c r="AK8" s="71">
        <v>1.5</v>
      </c>
      <c r="AL8" s="71">
        <v>0.1</v>
      </c>
      <c r="AM8" s="71">
        <v>0</v>
      </c>
      <c r="AN8" s="71">
        <v>0</v>
      </c>
      <c r="AO8" s="71">
        <v>1.7</v>
      </c>
      <c r="AP8" s="71">
        <v>0.5</v>
      </c>
      <c r="AQ8" s="71">
        <v>1</v>
      </c>
      <c r="AR8" s="71">
        <v>0.8</v>
      </c>
      <c r="AS8" s="71">
        <v>5.9</v>
      </c>
      <c r="AT8" s="68">
        <v>8.6</v>
      </c>
      <c r="AU8" s="72">
        <v>90</v>
      </c>
      <c r="AV8" s="72">
        <v>2</v>
      </c>
      <c r="AW8" s="72">
        <v>0</v>
      </c>
      <c r="AX8" s="72">
        <v>0</v>
      </c>
      <c r="AY8" s="72">
        <v>0</v>
      </c>
      <c r="AZ8" s="72">
        <v>3</v>
      </c>
      <c r="BA8" s="72">
        <v>1</v>
      </c>
      <c r="BB8" s="72">
        <v>3</v>
      </c>
      <c r="BC8" s="72">
        <v>3</v>
      </c>
      <c r="BD8" s="72">
        <v>93</v>
      </c>
      <c r="BE8" s="72">
        <v>2345</v>
      </c>
      <c r="BF8" s="71">
        <v>-6.1</v>
      </c>
      <c r="BG8" s="71">
        <v>-1.6</v>
      </c>
      <c r="BH8" s="71">
        <v>-0.1</v>
      </c>
      <c r="BI8" s="71">
        <v>16.8</v>
      </c>
      <c r="BJ8" s="71">
        <v>25</v>
      </c>
      <c r="BK8" s="71">
        <v>37.4</v>
      </c>
      <c r="BL8" s="71">
        <v>28.9</v>
      </c>
      <c r="BM8" s="71">
        <v>35.700000000000003</v>
      </c>
      <c r="BN8" s="71">
        <v>30</v>
      </c>
      <c r="BO8" s="71">
        <v>-52.1</v>
      </c>
      <c r="BP8" s="68">
        <v>-65.900000000000006</v>
      </c>
      <c r="BQ8" s="72">
        <v>-559</v>
      </c>
      <c r="BR8" s="72">
        <v>-168</v>
      </c>
      <c r="BS8" s="72">
        <v>-9</v>
      </c>
      <c r="BT8" s="73">
        <v>916</v>
      </c>
      <c r="BU8" s="73">
        <v>1507</v>
      </c>
      <c r="BV8" s="72">
        <v>9208</v>
      </c>
      <c r="BW8" s="72">
        <v>8524</v>
      </c>
      <c r="BX8" s="72">
        <v>6653</v>
      </c>
      <c r="BY8" s="72">
        <v>6991</v>
      </c>
      <c r="BZ8" s="72">
        <v>1045</v>
      </c>
      <c r="CA8" s="70">
        <v>3932</v>
      </c>
      <c r="CB8" s="71" t="s">
        <v>113</v>
      </c>
      <c r="CC8" s="71" t="s">
        <v>113</v>
      </c>
      <c r="CD8" s="71" t="s">
        <v>113</v>
      </c>
      <c r="CE8" s="71" t="s">
        <v>113</v>
      </c>
      <c r="CF8" s="71" t="s">
        <v>113</v>
      </c>
      <c r="CG8" s="71" t="s">
        <v>113</v>
      </c>
      <c r="CH8" s="71" t="s">
        <v>113</v>
      </c>
      <c r="CI8" s="71" t="s">
        <v>113</v>
      </c>
      <c r="CJ8" s="71" t="s">
        <v>113</v>
      </c>
      <c r="CK8" s="71" t="s">
        <v>113</v>
      </c>
      <c r="CL8" s="68" t="s">
        <v>113</v>
      </c>
      <c r="CM8" s="70">
        <v>0</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40</v>
      </c>
      <c r="DF8" s="71">
        <v>33.200000000000003</v>
      </c>
      <c r="DG8" s="71">
        <v>21.3</v>
      </c>
      <c r="DH8" s="71">
        <v>18.2</v>
      </c>
      <c r="DI8" s="71">
        <v>764.6</v>
      </c>
      <c r="DJ8" s="68">
        <v>183.4</v>
      </c>
      <c r="DK8" s="71">
        <v>102.9</v>
      </c>
      <c r="DL8" s="71">
        <v>102.4</v>
      </c>
      <c r="DM8" s="71">
        <v>102.8</v>
      </c>
      <c r="DN8" s="71">
        <v>101.4</v>
      </c>
      <c r="DO8" s="71">
        <v>94.8</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2022-02-04T07:28:21Z</cp:lastPrinted>
  <dcterms:created xsi:type="dcterms:W3CDTF">2021-12-17T06:09:17Z</dcterms:created>
  <dcterms:modified xsi:type="dcterms:W3CDTF">2022-06-29T00:43:52Z</dcterms:modified>
  <cp:category/>
</cp:coreProperties>
</file>