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企業会計\13経営比較分析表〇\03_公営企業に係る経営比較分析表（令和2年度決算）の分析等について\05_ＨＰ掲載用\05経営比較分析表\14国東市ok\"/>
    </mc:Choice>
  </mc:AlternateContent>
  <workbookProtection workbookAlgorithmName="SHA-512" workbookHashValue="W3VnpecOb9KataFSfC3G4JMuP1yQZ96C4P6WvbQCGWOiR1oQizYY/hJ1mgZ6TUsToyWGxsjaLuuLCfewEsWvUA==" workbookSaltValue="8TpHmEZoweNYaGADuclCAw==" workbookSpinCount="100000" lockStructure="1"/>
  <bookViews>
    <workbookView xWindow="0" yWindow="0" windowWidth="28800" windowHeight="1231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BX32" i="4"/>
  <c r="CS78" i="4"/>
  <c r="BX54" i="4"/>
  <c r="MN54" i="4"/>
  <c r="MN32" i="4"/>
  <c r="C11" i="5"/>
  <c r="D11" i="5"/>
  <c r="E11" i="5"/>
  <c r="B11" i="5"/>
  <c r="FH78" i="4" l="1"/>
  <c r="DS54" i="4"/>
  <c r="DS32" i="4"/>
  <c r="AN78" i="4"/>
  <c r="AE54" i="4"/>
  <c r="AE32" i="4"/>
  <c r="KU32" i="4"/>
  <c r="KU54" i="4"/>
  <c r="KC78" i="4"/>
  <c r="HG54" i="4"/>
  <c r="HG32" i="4"/>
  <c r="LY54" i="4"/>
  <c r="LY32" i="4"/>
  <c r="EW32" i="4"/>
  <c r="LO78" i="4"/>
  <c r="IK54" i="4"/>
  <c r="IK32" i="4"/>
  <c r="GT78" i="4"/>
  <c r="EW54" i="4"/>
  <c r="BZ78" i="4"/>
  <c r="BI54" i="4"/>
  <c r="BI32" i="4"/>
  <c r="JJ78" i="4"/>
  <c r="GR54" i="4"/>
  <c r="GR32" i="4"/>
  <c r="EO78" i="4"/>
  <c r="DD54" i="4"/>
  <c r="DD32" i="4"/>
  <c r="P54" i="4"/>
  <c r="U78" i="4"/>
  <c r="KF54" i="4"/>
  <c r="KF32" i="4"/>
  <c r="P32" i="4"/>
  <c r="BG78" i="4"/>
  <c r="AT54" i="4"/>
  <c r="AT32" i="4"/>
  <c r="LJ54" i="4"/>
  <c r="LJ32" i="4"/>
  <c r="KV78" i="4"/>
  <c r="GA78" i="4"/>
  <c r="EH54" i="4"/>
  <c r="EH32" i="4"/>
  <c r="HV54" i="4"/>
  <c r="HV32" i="4"/>
</calcChain>
</file>

<file path=xl/sharedStrings.xml><?xml version="1.0" encoding="utf-8"?>
<sst xmlns="http://schemas.openxmlformats.org/spreadsheetml/2006/main" count="323" uniqueCount="179">
  <si>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</si>
  <si>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</si>
  <si>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</si>
  <si>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</si>
  <si>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</si>
  <si>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</si>
  <si>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</si>
  <si>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</si>
  <si>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</si>
  <si>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</si>
  <si>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</si>
  <si>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</si>
  <si>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</si>
  <si>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</si>
  <si>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</si>
  <si>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</si>
  <si>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</si>
  <si>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</si>
  <si>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</si>
  <si>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</si>
  <si>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</si>
  <si>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</si>
  <si>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</si>
  <si>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</si>
  <si>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</si>
  <si>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</si>
  <si>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</si>
  <si>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</si>
  <si>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</si>
  <si>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</si>
  <si>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</si>
  <si>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</si>
  <si>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</si>
  <si>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</si>
  <si>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</si>
  <si>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</si>
  <si>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</si>
  <si>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</si>
  <si>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</si>
  <si>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</si>
  <si>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</si>
  <si>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</si>
  <si>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</si>
  <si>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</si>
  <si>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</si>
  <si>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</si>
  <si>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</si>
  <si>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</si>
  <si>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</si>
  <si>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</si>
  <si>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</si>
  <si>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</si>
  <si>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</si>
  <si>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</si>
  <si>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</si>
  <si>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</si>
  <si>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</si>
  <si>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</si>
  <si>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</si>
  <si>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</si>
  <si>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</si>
  <si>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</si>
  <si>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</si>
  <si>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</si>
  <si>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</si>
  <si>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</si>
  <si>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</si>
  <si>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</si>
  <si>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</si>
  <si>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</si>
  <si>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</si>
  <si>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</si>
  <si>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</si>
  <si>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</si>
  <si>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</si>
  <si>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</si>
  <si>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</si>
  <si>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</si>
  <si>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</si>
  <si>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</si>
  <si>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</si>
  <si>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</si>
  <si>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</si>
  <si>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</si>
  <si>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</si>
  <si>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</si>
  <si>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</si>
  <si>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</si>
  <si>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</si>
  <si>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</si>
  <si>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</si>
  <si>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</si>
  <si>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</si>
  <si>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</si>
  <si>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</si>
  <si>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</si>
  <si>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</si>
  <si>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</si>
  <si>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</si>
  <si>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</si>
  <si>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</si>
  <si>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</si>
  <si>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</si>
  <si>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</si>
  <si>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</si>
  <si>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</si>
  <si>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</si>
  <si>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</si>
  <si>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</si>
  <si>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</si>
  <si>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</si>
  <si>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</si>
  <si>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</si>
  <si>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</si>
  <si>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</si>
  <si>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</si>
  <si>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</si>
  <si>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</si>
  <si>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</si>
  <si>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</si>
  <si>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</si>
  <si>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</si>
  <si>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</si>
  <si>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</si>
  <si>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</si>
  <si>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</si>
  <si>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</si>
  <si>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</si>
  <si>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</si>
  <si>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</si>
  <si>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</si>
  <si>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</si>
  <si>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</si>
  <si>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</si>
  <si>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</si>
  <si>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</si>
  <si>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</si>
  <si>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</si>
  <si>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</si>
  <si>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</si>
  <si>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</si>
  <si>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</si>
  <si>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</si>
  <si>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</si>
  <si>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</si>
  <si>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</si>
  <si>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</si>
  <si>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</si>
  <si>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</si>
  <si>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</si>
  <si>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</si>
  <si>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</si>
  <si>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</si>
  <si>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</si>
  <si>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</si>
  <si>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</si>
  <si>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大分県</t>
  </si>
  <si>
    <t>国東市</t>
  </si>
  <si>
    <t>国東市民病院</t>
  </si>
  <si>
    <t>条例全部</t>
  </si>
  <si>
    <t>病院事業</t>
  </si>
  <si>
    <t>一般病院</t>
  </si>
  <si>
    <t>200床以上～300床未満</t>
  </si>
  <si>
    <t>自治体職員</t>
  </si>
  <si>
    <t>直営</t>
  </si>
  <si>
    <t>対象</t>
  </si>
  <si>
    <t>ド 透 訓</t>
  </si>
  <si>
    <t>救 臨 感 へ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</si>
  <si>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</si>
  <si>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</si>
  <si>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</si>
  <si>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</si>
  <si>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</si>
  <si>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</si>
  <si>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</si>
  <si>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①医療機関や介護施設等と密接に連携し、住民の安心を24時間365日守るための医療の提供
②二次救急医療を担い、小児医療、災害医療、感染症医療等、民間医療機関では提供できない不採算・特殊部門に関わる医療の提供
③国保直営診療施設として保健・福祉・介護分野の密接な地域連携の核となって、国東市における地域包括ケアシステムを構築する役割
④多種にわたる学生の地域医療実習の実施等を含む広域的な医師派遣の拠点としての機能</t>
    <phoneticPr fontId="5"/>
  </si>
  <si>
    <t>【有形固定資産減価償却比率】平成24年度に新病院建設後、未償却残高も多く、類似団体平均を下回っているものの、一部施設の老朽化が発生しており、修繕費の増加に備えておく必要がある。
【器械備品減価償却比率】類似団体の平均値を上回っていること等から医療機器の老朽化が一部で進んでいることがうかがえる。医療機器の状況を適切に見極め、補助事業等を有効に活用しながら計画的に更新していく必要がある。
【1床当たり有形固定資産】類似団体平均を下回っており、適正水準である。</t>
    <rPh sb="77" eb="78">
      <t>ソナ</t>
    </rPh>
    <rPh sb="82" eb="84">
      <t>ヒツヨウ</t>
    </rPh>
    <rPh sb="101" eb="103">
      <t>ルイジ</t>
    </rPh>
    <rPh sb="103" eb="105">
      <t>ダンタイ</t>
    </rPh>
    <rPh sb="106" eb="109">
      <t>ヘイキンチ</t>
    </rPh>
    <rPh sb="110" eb="112">
      <t>ウワマワ</t>
    </rPh>
    <rPh sb="118" eb="119">
      <t>トウ</t>
    </rPh>
    <rPh sb="121" eb="125">
      <t>イリョウキキ</t>
    </rPh>
    <rPh sb="126" eb="129">
      <t>ロウキュウカ</t>
    </rPh>
    <rPh sb="130" eb="132">
      <t>イチブ</t>
    </rPh>
    <rPh sb="133" eb="134">
      <t>スス</t>
    </rPh>
    <rPh sb="147" eb="151">
      <t>イリョウキキ</t>
    </rPh>
    <rPh sb="152" eb="154">
      <t>ジョウキョウ</t>
    </rPh>
    <rPh sb="155" eb="157">
      <t>テキセツ</t>
    </rPh>
    <rPh sb="158" eb="160">
      <t>ミキワ</t>
    </rPh>
    <rPh sb="162" eb="164">
      <t>ホジョ</t>
    </rPh>
    <rPh sb="164" eb="166">
      <t>ジギョウ</t>
    </rPh>
    <rPh sb="166" eb="167">
      <t>トウ</t>
    </rPh>
    <rPh sb="168" eb="170">
      <t>ユウコウ</t>
    </rPh>
    <rPh sb="171" eb="173">
      <t>カツヨウ</t>
    </rPh>
    <rPh sb="177" eb="180">
      <t>ケイカクテキ</t>
    </rPh>
    <rPh sb="181" eb="183">
      <t>コウシン</t>
    </rPh>
    <rPh sb="187" eb="189">
      <t>ヒツヨウ</t>
    </rPh>
    <rPh sb="196" eb="197">
      <t>ユカ</t>
    </rPh>
    <rPh sb="197" eb="198">
      <t>ア</t>
    </rPh>
    <rPh sb="200" eb="202">
      <t>ユウケイ</t>
    </rPh>
    <rPh sb="202" eb="206">
      <t>コテイシサン</t>
    </rPh>
    <phoneticPr fontId="5"/>
  </si>
  <si>
    <t>　令和2年度は新型コロナウイルス感染症の拡大が診療へ大きな影響を及ぼした一方で、関連の交付金収入により経常収支が大幅に好転した。これは全国的にも同様の傾向にあり、当院においてもウィズコロナを象徴する経営状況が指標において示された。当年度の課題であったDPCの適用については一定の効果が確認され、診療収入の増収に効果があった。また非常勤診療科の常勤医確保にも大きな伸展が見られている。一方で費用面においては給与費の比率が高いことが指摘されており、給与制度の抜本見直しは引き続き取り組むべき課題といえる。
　依然としてコロナウイルス収束の兆しは見られないものの、アフターコロナを見据えながら、今後新たなガイドラインで示される公立病院改革プランの後継「経営強化プラン」の策定に向けて準備を進めていきたい。
　また有形固定資産の保有状況は適正水準にあるものの、今後は旧館の改修、医療機器の更新についてタイミングを見極めていく必要がある。病院経営への影響を最小限に抑えるためにも補助事業等を積極的に活用しながら、病院運営の安定を確保していけるよう努めていきたい。</t>
    <rPh sb="1" eb="3">
      <t>レイワ</t>
    </rPh>
    <rPh sb="4" eb="6">
      <t>ネンド</t>
    </rPh>
    <rPh sb="7" eb="9">
      <t>シンガタ</t>
    </rPh>
    <rPh sb="16" eb="19">
      <t>カンセンショウ</t>
    </rPh>
    <rPh sb="20" eb="22">
      <t>カクダイ</t>
    </rPh>
    <rPh sb="23" eb="25">
      <t>シンリョウ</t>
    </rPh>
    <rPh sb="26" eb="27">
      <t>オオ</t>
    </rPh>
    <rPh sb="29" eb="31">
      <t>エイキョウ</t>
    </rPh>
    <rPh sb="32" eb="33">
      <t>オヨ</t>
    </rPh>
    <rPh sb="36" eb="38">
      <t>イッポウ</t>
    </rPh>
    <rPh sb="40" eb="42">
      <t>カンレン</t>
    </rPh>
    <rPh sb="43" eb="46">
      <t>コウフキン</t>
    </rPh>
    <rPh sb="46" eb="48">
      <t>シュウニュウ</t>
    </rPh>
    <rPh sb="51" eb="53">
      <t>ケイジョウ</t>
    </rPh>
    <rPh sb="53" eb="55">
      <t>シュウシ</t>
    </rPh>
    <rPh sb="56" eb="58">
      <t>オオハバ</t>
    </rPh>
    <rPh sb="59" eb="61">
      <t>コウテン</t>
    </rPh>
    <rPh sb="67" eb="70">
      <t>ゼンコクテキ</t>
    </rPh>
    <rPh sb="72" eb="74">
      <t>ドウヨウ</t>
    </rPh>
    <rPh sb="75" eb="77">
      <t>ケイコウ</t>
    </rPh>
    <rPh sb="81" eb="83">
      <t>トウイン</t>
    </rPh>
    <rPh sb="95" eb="97">
      <t>ショウチョウ</t>
    </rPh>
    <rPh sb="99" eb="101">
      <t>ケイエイ</t>
    </rPh>
    <rPh sb="101" eb="103">
      <t>ジョウキョウ</t>
    </rPh>
    <rPh sb="104" eb="106">
      <t>シヒョウ</t>
    </rPh>
    <rPh sb="110" eb="111">
      <t>シメ</t>
    </rPh>
    <rPh sb="115" eb="118">
      <t>トウネンド</t>
    </rPh>
    <rPh sb="119" eb="121">
      <t>カダイ</t>
    </rPh>
    <rPh sb="129" eb="131">
      <t>テキヨウ</t>
    </rPh>
    <rPh sb="136" eb="138">
      <t>イッテイ</t>
    </rPh>
    <rPh sb="139" eb="141">
      <t>コウカ</t>
    </rPh>
    <rPh sb="142" eb="144">
      <t>カクニン</t>
    </rPh>
    <rPh sb="147" eb="149">
      <t>シンリョウ</t>
    </rPh>
    <rPh sb="149" eb="151">
      <t>シュウニュウ</t>
    </rPh>
    <rPh sb="152" eb="154">
      <t>ゾウシュウ</t>
    </rPh>
    <rPh sb="155" eb="157">
      <t>コウカ</t>
    </rPh>
    <rPh sb="164" eb="167">
      <t>ヒジョウキン</t>
    </rPh>
    <rPh sb="167" eb="169">
      <t>シンリョウ</t>
    </rPh>
    <rPh sb="252" eb="254">
      <t>イゼン</t>
    </rPh>
    <rPh sb="264" eb="266">
      <t>シュウソク</t>
    </rPh>
    <rPh sb="267" eb="268">
      <t>キザ</t>
    </rPh>
    <rPh sb="270" eb="271">
      <t>ミ</t>
    </rPh>
    <rPh sb="287" eb="289">
      <t>ミス</t>
    </rPh>
    <rPh sb="294" eb="296">
      <t>コンゴ</t>
    </rPh>
    <rPh sb="296" eb="297">
      <t>アラ</t>
    </rPh>
    <rPh sb="306" eb="307">
      <t>シメ</t>
    </rPh>
    <rPh sb="310" eb="314">
      <t>コウリツビョウイン</t>
    </rPh>
    <rPh sb="314" eb="316">
      <t>カイカク</t>
    </rPh>
    <rPh sb="320" eb="322">
      <t>コウケイ</t>
    </rPh>
    <rPh sb="323" eb="325">
      <t>ケイエイ</t>
    </rPh>
    <rPh sb="325" eb="327">
      <t>キョウカ</t>
    </rPh>
    <rPh sb="332" eb="334">
      <t>サクテイ</t>
    </rPh>
    <rPh sb="335" eb="336">
      <t>ム</t>
    </rPh>
    <rPh sb="338" eb="340">
      <t>ジュンビ</t>
    </rPh>
    <rPh sb="341" eb="342">
      <t>スス</t>
    </rPh>
    <rPh sb="353" eb="355">
      <t>ユウケイ</t>
    </rPh>
    <rPh sb="355" eb="359">
      <t>コテイシサン</t>
    </rPh>
    <rPh sb="360" eb="362">
      <t>ホユウ</t>
    </rPh>
    <rPh sb="362" eb="364">
      <t>ジョウキョウ</t>
    </rPh>
    <rPh sb="365" eb="367">
      <t>テキセイ</t>
    </rPh>
    <rPh sb="367" eb="369">
      <t>スイジュン</t>
    </rPh>
    <rPh sb="376" eb="378">
      <t>コンゴ</t>
    </rPh>
    <rPh sb="379" eb="381">
      <t>キュウカン</t>
    </rPh>
    <rPh sb="382" eb="384">
      <t>カイシュウ</t>
    </rPh>
    <rPh sb="385" eb="389">
      <t>イリョウキキ</t>
    </rPh>
    <rPh sb="390" eb="392">
      <t>コウシン</t>
    </rPh>
    <rPh sb="402" eb="404">
      <t>ミキワ</t>
    </rPh>
    <rPh sb="408" eb="410">
      <t>ヒツヨウ</t>
    </rPh>
    <rPh sb="414" eb="416">
      <t>ビョウイン</t>
    </rPh>
    <rPh sb="416" eb="418">
      <t>ケイエイ</t>
    </rPh>
    <rPh sb="420" eb="422">
      <t>エイキョウ</t>
    </rPh>
    <rPh sb="423" eb="426">
      <t>サイショウゲン</t>
    </rPh>
    <rPh sb="427" eb="428">
      <t>オサ</t>
    </rPh>
    <rPh sb="434" eb="436">
      <t>ホジョ</t>
    </rPh>
    <rPh sb="436" eb="438">
      <t>ジギョウ</t>
    </rPh>
    <rPh sb="438" eb="439">
      <t>トウ</t>
    </rPh>
    <rPh sb="440" eb="443">
      <t>セッキョクテキ</t>
    </rPh>
    <rPh sb="444" eb="446">
      <t>カツヨウ</t>
    </rPh>
    <rPh sb="451" eb="453">
      <t>ビョウイン</t>
    </rPh>
    <rPh sb="453" eb="455">
      <t>ウンエイ</t>
    </rPh>
    <rPh sb="456" eb="458">
      <t>アンテイ</t>
    </rPh>
    <rPh sb="459" eb="461">
      <t>カクホ</t>
    </rPh>
    <rPh sb="468" eb="469">
      <t>ツト</t>
    </rPh>
    <phoneticPr fontId="5"/>
  </si>
  <si>
    <t>【経常収支比率】【医業収支比率】類似団体の平均値を上回ったが、前年より医業収支比率は悪化、経常収支比率は改善している。コロナウイルス感染症の拡大に伴い診療収入が減少した一方でコロナ交付金により経常収入が増加したことによる。
【病床利用率】類似団体の平均値を上回ったものの、コロナウイルス感染症の拡大の影響により前年より悪化した。
【1人1日当たり収益】令和2年度よりDPCが適用され頭打ち状況となっていた診療単価は前年より大幅に上昇した。
【職員給与費対医業収益比率】類似団体の平均値より高い位置で推移しており、職員の適正配置や給与費の適正化は引き続き検討課題となる。
【材料費対医業収益比率】類似団体より低く推移しており、適正水準である。</t>
    <rPh sb="1" eb="7">
      <t>ケイジョウシュウシヒリツ</t>
    </rPh>
    <rPh sb="9" eb="11">
      <t>イギョウ</t>
    </rPh>
    <rPh sb="11" eb="13">
      <t>シュウシ</t>
    </rPh>
    <rPh sb="13" eb="15">
      <t>ヒリツ</t>
    </rPh>
    <rPh sb="16" eb="18">
      <t>ルイジ</t>
    </rPh>
    <rPh sb="18" eb="20">
      <t>ダンタイ</t>
    </rPh>
    <rPh sb="21" eb="24">
      <t>ヘイキンチ</t>
    </rPh>
    <rPh sb="25" eb="27">
      <t>ウワマワ</t>
    </rPh>
    <rPh sb="31" eb="33">
      <t>ゼンネン</t>
    </rPh>
    <rPh sb="35" eb="37">
      <t>イギョウ</t>
    </rPh>
    <rPh sb="37" eb="39">
      <t>シュウシ</t>
    </rPh>
    <rPh sb="39" eb="41">
      <t>ヒリツ</t>
    </rPh>
    <rPh sb="42" eb="44">
      <t>アッカ</t>
    </rPh>
    <rPh sb="45" eb="47">
      <t>ケイジョウ</t>
    </rPh>
    <rPh sb="47" eb="49">
      <t>シュウシ</t>
    </rPh>
    <rPh sb="49" eb="51">
      <t>ヒリツ</t>
    </rPh>
    <rPh sb="52" eb="54">
      <t>カイゼン</t>
    </rPh>
    <rPh sb="66" eb="69">
      <t>カンセンショウ</t>
    </rPh>
    <rPh sb="70" eb="72">
      <t>カクダイ</t>
    </rPh>
    <rPh sb="73" eb="74">
      <t>トモナ</t>
    </rPh>
    <rPh sb="75" eb="77">
      <t>シンリョウ</t>
    </rPh>
    <rPh sb="77" eb="79">
      <t>シュウニュウ</t>
    </rPh>
    <rPh sb="80" eb="82">
      <t>ゲンショウ</t>
    </rPh>
    <rPh sb="84" eb="86">
      <t>イッポウ</t>
    </rPh>
    <rPh sb="90" eb="93">
      <t>コウフキン</t>
    </rPh>
    <rPh sb="96" eb="98">
      <t>ケイジョウ</t>
    </rPh>
    <rPh sb="98" eb="100">
      <t>シュウニュウ</t>
    </rPh>
    <rPh sb="101" eb="103">
      <t>ゾウカ</t>
    </rPh>
    <rPh sb="113" eb="118">
      <t>ビョウショウリヨウリツ</t>
    </rPh>
    <rPh sb="119" eb="121">
      <t>ルイジ</t>
    </rPh>
    <rPh sb="121" eb="123">
      <t>ダンタイ</t>
    </rPh>
    <rPh sb="124" eb="127">
      <t>ヘイキンチ</t>
    </rPh>
    <rPh sb="128" eb="130">
      <t>ウワマワ</t>
    </rPh>
    <rPh sb="143" eb="146">
      <t>カンセンショウ</t>
    </rPh>
    <rPh sb="147" eb="149">
      <t>カクダイ</t>
    </rPh>
    <rPh sb="150" eb="152">
      <t>エイキョウ</t>
    </rPh>
    <rPh sb="155" eb="157">
      <t>ゼンネン</t>
    </rPh>
    <rPh sb="159" eb="161">
      <t>アッカ</t>
    </rPh>
    <rPh sb="167" eb="168">
      <t>ニン</t>
    </rPh>
    <rPh sb="169" eb="170">
      <t>ニチ</t>
    </rPh>
    <rPh sb="170" eb="171">
      <t>ア</t>
    </rPh>
    <rPh sb="173" eb="175">
      <t>シュウエキ</t>
    </rPh>
    <rPh sb="176" eb="178">
      <t>レイワ</t>
    </rPh>
    <rPh sb="179" eb="181">
      <t>ネンド</t>
    </rPh>
    <rPh sb="187" eb="189">
      <t>テキヨウ</t>
    </rPh>
    <rPh sb="191" eb="193">
      <t>アタマウ</t>
    </rPh>
    <rPh sb="194" eb="196">
      <t>ジョウキョウ</t>
    </rPh>
    <rPh sb="202" eb="204">
      <t>シンリョウ</t>
    </rPh>
    <rPh sb="204" eb="206">
      <t>タンカ</t>
    </rPh>
    <rPh sb="207" eb="209">
      <t>ゼンネン</t>
    </rPh>
    <rPh sb="211" eb="213">
      <t>オオハバ</t>
    </rPh>
    <rPh sb="214" eb="216">
      <t>ジョウショウ</t>
    </rPh>
    <rPh sb="221" eb="223">
      <t>ショクイン</t>
    </rPh>
    <rPh sb="223" eb="226">
      <t>キュウヨヒ</t>
    </rPh>
    <rPh sb="313" eb="314">
      <t>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</si>
</sst>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84.1</c:v>
                </c:pt>
                <c:pt idx="1">
                  <c:v>86.9</c:v>
                </c:pt>
                <c:pt idx="2">
                  <c:v>86.3</c:v>
                </c:pt>
                <c:pt idx="3">
                  <c:v>84.1</c:v>
                </c:pt>
                <c:pt idx="4">
                  <c:v>79.099999999999994</c:v>
                </c:pt>
              </c:numCache>
            </c:numRef>
          </c:val>
          <c:extLst>
            <c:ext xmlns:c16="http://schemas.microsoft.com/office/drawing/2014/chart" uri="{C3380CC4-5D6E-409C-BE32-E72D297353CC}">
              <c16:uniqueId val="{00000000-2513-4A89-8BE7-A6E60BE2BB7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2513-4A89-8BE7-A6E60BE2BB7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10590</c:v>
                </c:pt>
                <c:pt idx="1">
                  <c:v>10333</c:v>
                </c:pt>
                <c:pt idx="2">
                  <c:v>10469</c:v>
                </c:pt>
                <c:pt idx="3">
                  <c:v>10649</c:v>
                </c:pt>
                <c:pt idx="4">
                  <c:v>11278</c:v>
                </c:pt>
              </c:numCache>
            </c:numRef>
          </c:val>
          <c:extLst>
            <c:ext xmlns:c16="http://schemas.microsoft.com/office/drawing/2014/chart" uri="{C3380CC4-5D6E-409C-BE32-E72D297353CC}">
              <c16:uniqueId val="{00000000-FAE4-4CEC-AF8B-0A257551ACC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FAE4-4CEC-AF8B-0A257551ACC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34269</c:v>
                </c:pt>
                <c:pt idx="1">
                  <c:v>35135</c:v>
                </c:pt>
                <c:pt idx="2">
                  <c:v>36177</c:v>
                </c:pt>
                <c:pt idx="3">
                  <c:v>36417</c:v>
                </c:pt>
                <c:pt idx="4">
                  <c:v>39021</c:v>
                </c:pt>
              </c:numCache>
            </c:numRef>
          </c:val>
          <c:extLst>
            <c:ext xmlns:c16="http://schemas.microsoft.com/office/drawing/2014/chart" uri="{C3380CC4-5D6E-409C-BE32-E72D297353CC}">
              <c16:uniqueId val="{00000000-F466-4425-AF97-EF47418B4DD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F466-4425-AF97-EF47418B4DD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108.9</c:v>
                </c:pt>
                <c:pt idx="1">
                  <c:v>100.7</c:v>
                </c:pt>
                <c:pt idx="2">
                  <c:v>93.2</c:v>
                </c:pt>
                <c:pt idx="3">
                  <c:v>95.2</c:v>
                </c:pt>
                <c:pt idx="4">
                  <c:v>80.099999999999994</c:v>
                </c:pt>
              </c:numCache>
            </c:numRef>
          </c:val>
          <c:extLst>
            <c:ext xmlns:c16="http://schemas.microsoft.com/office/drawing/2014/chart" uri="{C3380CC4-5D6E-409C-BE32-E72D297353CC}">
              <c16:uniqueId val="{00000000-06E0-4B2D-8C29-453349BC089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06E0-4B2D-8C29-453349BC089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87.5</c:v>
                </c:pt>
                <c:pt idx="1">
                  <c:v>92.3</c:v>
                </c:pt>
                <c:pt idx="2">
                  <c:v>94.8</c:v>
                </c:pt>
                <c:pt idx="3">
                  <c:v>93.1</c:v>
                </c:pt>
                <c:pt idx="4">
                  <c:v>88.8</c:v>
                </c:pt>
              </c:numCache>
            </c:numRef>
          </c:val>
          <c:extLst>
            <c:ext xmlns:c16="http://schemas.microsoft.com/office/drawing/2014/chart" uri="{C3380CC4-5D6E-409C-BE32-E72D297353CC}">
              <c16:uniqueId val="{00000000-E84F-43AD-ADFF-4E7F1CE3BA8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E84F-43AD-ADFF-4E7F1CE3BA8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98.8</c:v>
                </c:pt>
                <c:pt idx="1">
                  <c:v>102.3</c:v>
                </c:pt>
                <c:pt idx="2">
                  <c:v>104.7</c:v>
                </c:pt>
                <c:pt idx="3">
                  <c:v>99.8</c:v>
                </c:pt>
                <c:pt idx="4">
                  <c:v>112</c:v>
                </c:pt>
              </c:numCache>
            </c:numRef>
          </c:val>
          <c:extLst>
            <c:ext xmlns:c16="http://schemas.microsoft.com/office/drawing/2014/chart" uri="{C3380CC4-5D6E-409C-BE32-E72D297353CC}">
              <c16:uniqueId val="{00000000-3089-4CEA-AD7F-6938F82E583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3089-4CEA-AD7F-6938F82E583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32.9</c:v>
                </c:pt>
                <c:pt idx="1">
                  <c:v>34.799999999999997</c:v>
                </c:pt>
                <c:pt idx="2">
                  <c:v>36.6</c:v>
                </c:pt>
                <c:pt idx="3">
                  <c:v>38.700000000000003</c:v>
                </c:pt>
                <c:pt idx="4">
                  <c:v>40.299999999999997</c:v>
                </c:pt>
              </c:numCache>
            </c:numRef>
          </c:val>
          <c:extLst>
            <c:ext xmlns:c16="http://schemas.microsoft.com/office/drawing/2014/chart" uri="{C3380CC4-5D6E-409C-BE32-E72D297353CC}">
              <c16:uniqueId val="{00000000-E987-4EE8-B7F3-B3A35AF86C3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E987-4EE8-B7F3-B3A35AF86C3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76</c:v>
                </c:pt>
                <c:pt idx="1">
                  <c:v>78.2</c:v>
                </c:pt>
                <c:pt idx="2">
                  <c:v>79</c:v>
                </c:pt>
                <c:pt idx="3">
                  <c:v>79.599999999999994</c:v>
                </c:pt>
                <c:pt idx="4">
                  <c:v>78.3</c:v>
                </c:pt>
              </c:numCache>
            </c:numRef>
          </c:val>
          <c:extLst>
            <c:ext xmlns:c16="http://schemas.microsoft.com/office/drawing/2014/chart" uri="{C3380CC4-5D6E-409C-BE32-E72D297353CC}">
              <c16:uniqueId val="{00000000-CD37-47D6-B684-16DA2BFE020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CD37-47D6-B684-16DA2BFE020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33572361</c:v>
                </c:pt>
                <c:pt idx="1">
                  <c:v>33332601</c:v>
                </c:pt>
                <c:pt idx="2">
                  <c:v>33246784</c:v>
                </c:pt>
                <c:pt idx="3">
                  <c:v>33405399</c:v>
                </c:pt>
                <c:pt idx="4">
                  <c:v>33524346</c:v>
                </c:pt>
              </c:numCache>
            </c:numRef>
          </c:val>
          <c:extLst>
            <c:ext xmlns:c16="http://schemas.microsoft.com/office/drawing/2014/chart" uri="{C3380CC4-5D6E-409C-BE32-E72D297353CC}">
              <c16:uniqueId val="{00000000-0A55-4D10-9063-74DC2E0E7B3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0A55-4D10-9063-74DC2E0E7B3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c:v>
                </c:pt>
                <c:pt idx="1">
                  <c:v>12.7</c:v>
                </c:pt>
                <c:pt idx="2">
                  <c:v>13.4</c:v>
                </c:pt>
                <c:pt idx="3">
                  <c:v>12.4</c:v>
                </c:pt>
                <c:pt idx="4">
                  <c:v>12.5</c:v>
                </c:pt>
              </c:numCache>
            </c:numRef>
          </c:val>
          <c:extLst>
            <c:ext xmlns:c16="http://schemas.microsoft.com/office/drawing/2014/chart" uri="{C3380CC4-5D6E-409C-BE32-E72D297353CC}">
              <c16:uniqueId val="{00000000-0A84-473E-8210-0B5F7FAF265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0A84-473E-8210-0B5F7FAF265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77.900000000000006</c:v>
                </c:pt>
                <c:pt idx="1">
                  <c:v>68.3</c:v>
                </c:pt>
                <c:pt idx="2">
                  <c:v>65.7</c:v>
                </c:pt>
                <c:pt idx="3">
                  <c:v>68.8</c:v>
                </c:pt>
                <c:pt idx="4">
                  <c:v>68</c:v>
                </c:pt>
              </c:numCache>
            </c:numRef>
          </c:val>
          <c:extLst>
            <c:ext xmlns:c16="http://schemas.microsoft.com/office/drawing/2014/chart" uri="{C3380CC4-5D6E-409C-BE32-E72D297353CC}">
              <c16:uniqueId val="{00000000-06D2-4217-AF03-E2D4F37E6B5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06D2-4217-AF03-E2D4F37E6B5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1"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大分県国東市　国東市民病院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200床以上～300床未満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154</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データ!AA6</f>
        <v>50</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20</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感 へ 災</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データ!AD6</f>
        <v>4</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208</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27163</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15845</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第２種該当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154</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データ!AG6</f>
        <v>50</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204</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175</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56</v>
      </c>
    </row>
    <row r="33" spans="1:393" ht="13.5" customHeight="1">
      <c r="A33" s="2"/>
      <c r="B33" s="25"/>
      <c r="D33" s="5"/>
      <c r="E33" s="5"/>
      <c r="F33" s="5"/>
      <c r="G33" s="102" t="s">
        <v>57</v>
      </c>
      <c r="H33" s="102"/>
      <c r="I33" s="102"/>
      <c r="J33" s="102"/>
      <c r="K33" s="102"/>
      <c r="L33" s="102"/>
      <c r="M33" s="102"/>
      <c r="N33" s="102"/>
      <c r="O33" s="102"/>
      <c r="P33" s="85">
        <f>データ!AI7</f>
        <v>98.8</v>
      </c>
      <c r="Q33" s="86"/>
      <c r="R33" s="86"/>
      <c r="S33" s="86"/>
      <c r="T33" s="86"/>
      <c r="U33" s="86"/>
      <c r="V33" s="86"/>
      <c r="W33" s="86"/>
      <c r="X33" s="86"/>
      <c r="Y33" s="86"/>
      <c r="Z33" s="86"/>
      <c r="AA33" s="86"/>
      <c r="AB33" s="86"/>
      <c r="AC33" s="86"/>
      <c r="AD33" s="87"/>
      <c r="AE33" s="85">
        <f>データ!AJ7</f>
        <v>102.3</v>
      </c>
      <c r="AF33" s="86"/>
      <c r="AG33" s="86"/>
      <c r="AH33" s="86"/>
      <c r="AI33" s="86"/>
      <c r="AJ33" s="86"/>
      <c r="AK33" s="86"/>
      <c r="AL33" s="86"/>
      <c r="AM33" s="86"/>
      <c r="AN33" s="86"/>
      <c r="AO33" s="86"/>
      <c r="AP33" s="86"/>
      <c r="AQ33" s="86"/>
      <c r="AR33" s="86"/>
      <c r="AS33" s="87"/>
      <c r="AT33" s="85">
        <f>データ!AK7</f>
        <v>104.7</v>
      </c>
      <c r="AU33" s="86"/>
      <c r="AV33" s="86"/>
      <c r="AW33" s="86"/>
      <c r="AX33" s="86"/>
      <c r="AY33" s="86"/>
      <c r="AZ33" s="86"/>
      <c r="BA33" s="86"/>
      <c r="BB33" s="86"/>
      <c r="BC33" s="86"/>
      <c r="BD33" s="86"/>
      <c r="BE33" s="86"/>
      <c r="BF33" s="86"/>
      <c r="BG33" s="86"/>
      <c r="BH33" s="87"/>
      <c r="BI33" s="85">
        <f>データ!AL7</f>
        <v>99.8</v>
      </c>
      <c r="BJ33" s="86"/>
      <c r="BK33" s="86"/>
      <c r="BL33" s="86"/>
      <c r="BM33" s="86"/>
      <c r="BN33" s="86"/>
      <c r="BO33" s="86"/>
      <c r="BP33" s="86"/>
      <c r="BQ33" s="86"/>
      <c r="BR33" s="86"/>
      <c r="BS33" s="86"/>
      <c r="BT33" s="86"/>
      <c r="BU33" s="86"/>
      <c r="BV33" s="86"/>
      <c r="BW33" s="87"/>
      <c r="BX33" s="85">
        <f>データ!AM7</f>
        <v>112</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87.5</v>
      </c>
      <c r="DE33" s="86"/>
      <c r="DF33" s="86"/>
      <c r="DG33" s="86"/>
      <c r="DH33" s="86"/>
      <c r="DI33" s="86"/>
      <c r="DJ33" s="86"/>
      <c r="DK33" s="86"/>
      <c r="DL33" s="86"/>
      <c r="DM33" s="86"/>
      <c r="DN33" s="86"/>
      <c r="DO33" s="86"/>
      <c r="DP33" s="86"/>
      <c r="DQ33" s="86"/>
      <c r="DR33" s="87"/>
      <c r="DS33" s="85">
        <f>データ!AU7</f>
        <v>92.3</v>
      </c>
      <c r="DT33" s="86"/>
      <c r="DU33" s="86"/>
      <c r="DV33" s="86"/>
      <c r="DW33" s="86"/>
      <c r="DX33" s="86"/>
      <c r="DY33" s="86"/>
      <c r="DZ33" s="86"/>
      <c r="EA33" s="86"/>
      <c r="EB33" s="86"/>
      <c r="EC33" s="86"/>
      <c r="ED33" s="86"/>
      <c r="EE33" s="86"/>
      <c r="EF33" s="86"/>
      <c r="EG33" s="87"/>
      <c r="EH33" s="85">
        <f>データ!AV7</f>
        <v>94.8</v>
      </c>
      <c r="EI33" s="86"/>
      <c r="EJ33" s="86"/>
      <c r="EK33" s="86"/>
      <c r="EL33" s="86"/>
      <c r="EM33" s="86"/>
      <c r="EN33" s="86"/>
      <c r="EO33" s="86"/>
      <c r="EP33" s="86"/>
      <c r="EQ33" s="86"/>
      <c r="ER33" s="86"/>
      <c r="ES33" s="86"/>
      <c r="ET33" s="86"/>
      <c r="EU33" s="86"/>
      <c r="EV33" s="87"/>
      <c r="EW33" s="85">
        <f>データ!AW7</f>
        <v>93.1</v>
      </c>
      <c r="EX33" s="86"/>
      <c r="EY33" s="86"/>
      <c r="EZ33" s="86"/>
      <c r="FA33" s="86"/>
      <c r="FB33" s="86"/>
      <c r="FC33" s="86"/>
      <c r="FD33" s="86"/>
      <c r="FE33" s="86"/>
      <c r="FF33" s="86"/>
      <c r="FG33" s="86"/>
      <c r="FH33" s="86"/>
      <c r="FI33" s="86"/>
      <c r="FJ33" s="86"/>
      <c r="FK33" s="87"/>
      <c r="FL33" s="85">
        <f>データ!AX7</f>
        <v>88.8</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108.9</v>
      </c>
      <c r="GS33" s="86"/>
      <c r="GT33" s="86"/>
      <c r="GU33" s="86"/>
      <c r="GV33" s="86"/>
      <c r="GW33" s="86"/>
      <c r="GX33" s="86"/>
      <c r="GY33" s="86"/>
      <c r="GZ33" s="86"/>
      <c r="HA33" s="86"/>
      <c r="HB33" s="86"/>
      <c r="HC33" s="86"/>
      <c r="HD33" s="86"/>
      <c r="HE33" s="86"/>
      <c r="HF33" s="87"/>
      <c r="HG33" s="85">
        <f>データ!BF7</f>
        <v>100.7</v>
      </c>
      <c r="HH33" s="86"/>
      <c r="HI33" s="86"/>
      <c r="HJ33" s="86"/>
      <c r="HK33" s="86"/>
      <c r="HL33" s="86"/>
      <c r="HM33" s="86"/>
      <c r="HN33" s="86"/>
      <c r="HO33" s="86"/>
      <c r="HP33" s="86"/>
      <c r="HQ33" s="86"/>
      <c r="HR33" s="86"/>
      <c r="HS33" s="86"/>
      <c r="HT33" s="86"/>
      <c r="HU33" s="87"/>
      <c r="HV33" s="85">
        <f>データ!BG7</f>
        <v>93.2</v>
      </c>
      <c r="HW33" s="86"/>
      <c r="HX33" s="86"/>
      <c r="HY33" s="86"/>
      <c r="HZ33" s="86"/>
      <c r="IA33" s="86"/>
      <c r="IB33" s="86"/>
      <c r="IC33" s="86"/>
      <c r="ID33" s="86"/>
      <c r="IE33" s="86"/>
      <c r="IF33" s="86"/>
      <c r="IG33" s="86"/>
      <c r="IH33" s="86"/>
      <c r="II33" s="86"/>
      <c r="IJ33" s="87"/>
      <c r="IK33" s="85">
        <f>データ!BH7</f>
        <v>95.2</v>
      </c>
      <c r="IL33" s="86"/>
      <c r="IM33" s="86"/>
      <c r="IN33" s="86"/>
      <c r="IO33" s="86"/>
      <c r="IP33" s="86"/>
      <c r="IQ33" s="86"/>
      <c r="IR33" s="86"/>
      <c r="IS33" s="86"/>
      <c r="IT33" s="86"/>
      <c r="IU33" s="86"/>
      <c r="IV33" s="86"/>
      <c r="IW33" s="86"/>
      <c r="IX33" s="86"/>
      <c r="IY33" s="87"/>
      <c r="IZ33" s="85">
        <f>データ!BI7</f>
        <v>80.099999999999994</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84.1</v>
      </c>
      <c r="KG33" s="86"/>
      <c r="KH33" s="86"/>
      <c r="KI33" s="86"/>
      <c r="KJ33" s="86"/>
      <c r="KK33" s="86"/>
      <c r="KL33" s="86"/>
      <c r="KM33" s="86"/>
      <c r="KN33" s="86"/>
      <c r="KO33" s="86"/>
      <c r="KP33" s="86"/>
      <c r="KQ33" s="86"/>
      <c r="KR33" s="86"/>
      <c r="KS33" s="86"/>
      <c r="KT33" s="87"/>
      <c r="KU33" s="85">
        <f>データ!BQ7</f>
        <v>86.9</v>
      </c>
      <c r="KV33" s="86"/>
      <c r="KW33" s="86"/>
      <c r="KX33" s="86"/>
      <c r="KY33" s="86"/>
      <c r="KZ33" s="86"/>
      <c r="LA33" s="86"/>
      <c r="LB33" s="86"/>
      <c r="LC33" s="86"/>
      <c r="LD33" s="86"/>
      <c r="LE33" s="86"/>
      <c r="LF33" s="86"/>
      <c r="LG33" s="86"/>
      <c r="LH33" s="86"/>
      <c r="LI33" s="87"/>
      <c r="LJ33" s="85">
        <f>データ!BR7</f>
        <v>86.3</v>
      </c>
      <c r="LK33" s="86"/>
      <c r="LL33" s="86"/>
      <c r="LM33" s="86"/>
      <c r="LN33" s="86"/>
      <c r="LO33" s="86"/>
      <c r="LP33" s="86"/>
      <c r="LQ33" s="86"/>
      <c r="LR33" s="86"/>
      <c r="LS33" s="86"/>
      <c r="LT33" s="86"/>
      <c r="LU33" s="86"/>
      <c r="LV33" s="86"/>
      <c r="LW33" s="86"/>
      <c r="LX33" s="87"/>
      <c r="LY33" s="85">
        <f>データ!BS7</f>
        <v>84.1</v>
      </c>
      <c r="LZ33" s="86"/>
      <c r="MA33" s="86"/>
      <c r="MB33" s="86"/>
      <c r="MC33" s="86"/>
      <c r="MD33" s="86"/>
      <c r="ME33" s="86"/>
      <c r="MF33" s="86"/>
      <c r="MG33" s="86"/>
      <c r="MH33" s="86"/>
      <c r="MI33" s="86"/>
      <c r="MJ33" s="86"/>
      <c r="MK33" s="86"/>
      <c r="ML33" s="86"/>
      <c r="MM33" s="87"/>
      <c r="MN33" s="85">
        <f>データ!BT7</f>
        <v>79.099999999999994</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58</v>
      </c>
    </row>
    <row r="34" spans="1:393" ht="13.5" customHeight="1">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101.8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86</v>
      </c>
      <c r="EI34" s="86"/>
      <c r="EJ34" s="86"/>
      <c r="EK34" s="86"/>
      <c r="EL34" s="86"/>
      <c r="EM34" s="86"/>
      <c r="EN34" s="86"/>
      <c r="EO34" s="86"/>
      <c r="EP34" s="86"/>
      <c r="EQ34" s="86"/>
      <c r="ER34" s="86"/>
      <c r="ES34" s="86"/>
      <c r="ET34" s="86"/>
      <c r="EU34" s="86"/>
      <c r="EV34" s="87"/>
      <c r="EW34" s="85">
        <f>データ!BB7</f>
        <v>86</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90.8</v>
      </c>
      <c r="HW34" s="86"/>
      <c r="HX34" s="86"/>
      <c r="HY34" s="86"/>
      <c r="HZ34" s="86"/>
      <c r="IA34" s="86"/>
      <c r="IB34" s="86"/>
      <c r="IC34" s="86"/>
      <c r="ID34" s="86"/>
      <c r="IE34" s="86"/>
      <c r="IF34" s="86"/>
      <c r="IG34" s="86"/>
      <c r="IH34" s="86"/>
      <c r="II34" s="86"/>
      <c r="IJ34" s="87"/>
      <c r="IK34" s="85">
        <f>データ!BM7</f>
        <v>81.900000000000006</v>
      </c>
      <c r="IL34" s="86"/>
      <c r="IM34" s="86"/>
      <c r="IN34" s="86"/>
      <c r="IO34" s="86"/>
      <c r="IP34" s="86"/>
      <c r="IQ34" s="86"/>
      <c r="IR34" s="86"/>
      <c r="IS34" s="86"/>
      <c r="IT34" s="86"/>
      <c r="IU34" s="86"/>
      <c r="IV34" s="86"/>
      <c r="IW34" s="86"/>
      <c r="IX34" s="86"/>
      <c r="IY34" s="87"/>
      <c r="IZ34" s="85">
        <f>データ!BN7</f>
        <v>91.6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72.900000000000006</v>
      </c>
      <c r="LZ34" s="86"/>
      <c r="MA34" s="86"/>
      <c r="MB34" s="86"/>
      <c r="MC34" s="86"/>
      <c r="MD34" s="86"/>
      <c r="ME34" s="86"/>
      <c r="MF34" s="86"/>
      <c r="MG34" s="86"/>
      <c r="MH34" s="86"/>
      <c r="MI34" s="86"/>
      <c r="MJ34" s="86"/>
      <c r="MK34" s="86"/>
      <c r="ML34" s="86"/>
      <c r="MM34" s="87"/>
      <c r="MN34" s="85">
        <f>データ!BY7</f>
        <v>64.5</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178</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176</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34269</v>
      </c>
      <c r="Q55" s="104"/>
      <c r="R55" s="104"/>
      <c r="S55" s="104"/>
      <c r="T55" s="104"/>
      <c r="U55" s="104"/>
      <c r="V55" s="104"/>
      <c r="W55" s="104"/>
      <c r="X55" s="104"/>
      <c r="Y55" s="104"/>
      <c r="Z55" s="104"/>
      <c r="AA55" s="104"/>
      <c r="AB55" s="104"/>
      <c r="AC55" s="104"/>
      <c r="AD55" s="105"/>
      <c r="AE55" s="103">
        <f>データ!CB7</f>
        <v>35135</v>
      </c>
      <c r="AF55" s="104"/>
      <c r="AG55" s="104"/>
      <c r="AH55" s="104"/>
      <c r="AI55" s="104"/>
      <c r="AJ55" s="104"/>
      <c r="AK55" s="104"/>
      <c r="AL55" s="104"/>
      <c r="AM55" s="104"/>
      <c r="AN55" s="104"/>
      <c r="AO55" s="104"/>
      <c r="AP55" s="104"/>
      <c r="AQ55" s="104"/>
      <c r="AR55" s="104"/>
      <c r="AS55" s="105"/>
      <c r="AT55" s="103">
        <f>データ!CC7</f>
        <v>36177</v>
      </c>
      <c r="AU55" s="104"/>
      <c r="AV55" s="104"/>
      <c r="AW55" s="104"/>
      <c r="AX55" s="104"/>
      <c r="AY55" s="104"/>
      <c r="AZ55" s="104"/>
      <c r="BA55" s="104"/>
      <c r="BB55" s="104"/>
      <c r="BC55" s="104"/>
      <c r="BD55" s="104"/>
      <c r="BE55" s="104"/>
      <c r="BF55" s="104"/>
      <c r="BG55" s="104"/>
      <c r="BH55" s="105"/>
      <c r="BI55" s="103">
        <f>データ!CD7</f>
        <v>36417</v>
      </c>
      <c r="BJ55" s="104"/>
      <c r="BK55" s="104"/>
      <c r="BL55" s="104"/>
      <c r="BM55" s="104"/>
      <c r="BN55" s="104"/>
      <c r="BO55" s="104"/>
      <c r="BP55" s="104"/>
      <c r="BQ55" s="104"/>
      <c r="BR55" s="104"/>
      <c r="BS55" s="104"/>
      <c r="BT55" s="104"/>
      <c r="BU55" s="104"/>
      <c r="BV55" s="104"/>
      <c r="BW55" s="105"/>
      <c r="BX55" s="103">
        <f>データ!CE7</f>
        <v>39021</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10590</v>
      </c>
      <c r="DE55" s="104"/>
      <c r="DF55" s="104"/>
      <c r="DG55" s="104"/>
      <c r="DH55" s="104"/>
      <c r="DI55" s="104"/>
      <c r="DJ55" s="104"/>
      <c r="DK55" s="104"/>
      <c r="DL55" s="104"/>
      <c r="DM55" s="104"/>
      <c r="DN55" s="104"/>
      <c r="DO55" s="104"/>
      <c r="DP55" s="104"/>
      <c r="DQ55" s="104"/>
      <c r="DR55" s="105"/>
      <c r="DS55" s="103">
        <f>データ!CM7</f>
        <v>10333</v>
      </c>
      <c r="DT55" s="104"/>
      <c r="DU55" s="104"/>
      <c r="DV55" s="104"/>
      <c r="DW55" s="104"/>
      <c r="DX55" s="104"/>
      <c r="DY55" s="104"/>
      <c r="DZ55" s="104"/>
      <c r="EA55" s="104"/>
      <c r="EB55" s="104"/>
      <c r="EC55" s="104"/>
      <c r="ED55" s="104"/>
      <c r="EE55" s="104"/>
      <c r="EF55" s="104"/>
      <c r="EG55" s="105"/>
      <c r="EH55" s="103">
        <f>データ!CN7</f>
        <v>10469</v>
      </c>
      <c r="EI55" s="104"/>
      <c r="EJ55" s="104"/>
      <c r="EK55" s="104"/>
      <c r="EL55" s="104"/>
      <c r="EM55" s="104"/>
      <c r="EN55" s="104"/>
      <c r="EO55" s="104"/>
      <c r="EP55" s="104"/>
      <c r="EQ55" s="104"/>
      <c r="ER55" s="104"/>
      <c r="ES55" s="104"/>
      <c r="ET55" s="104"/>
      <c r="EU55" s="104"/>
      <c r="EV55" s="105"/>
      <c r="EW55" s="103">
        <f>データ!CO7</f>
        <v>10649</v>
      </c>
      <c r="EX55" s="104"/>
      <c r="EY55" s="104"/>
      <c r="EZ55" s="104"/>
      <c r="FA55" s="104"/>
      <c r="FB55" s="104"/>
      <c r="FC55" s="104"/>
      <c r="FD55" s="104"/>
      <c r="FE55" s="104"/>
      <c r="FF55" s="104"/>
      <c r="FG55" s="104"/>
      <c r="FH55" s="104"/>
      <c r="FI55" s="104"/>
      <c r="FJ55" s="104"/>
      <c r="FK55" s="105"/>
      <c r="FL55" s="103">
        <f>データ!CP7</f>
        <v>11278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77.900000000000006</v>
      </c>
      <c r="GS55" s="86"/>
      <c r="GT55" s="86"/>
      <c r="GU55" s="86"/>
      <c r="GV55" s="86"/>
      <c r="GW55" s="86"/>
      <c r="GX55" s="86"/>
      <c r="GY55" s="86"/>
      <c r="GZ55" s="86"/>
      <c r="HA55" s="86"/>
      <c r="HB55" s="86"/>
      <c r="HC55" s="86"/>
      <c r="HD55" s="86"/>
      <c r="HE55" s="86"/>
      <c r="HF55" s="87"/>
      <c r="HG55" s="85">
        <f>データ!CX7</f>
        <v>68.3</v>
      </c>
      <c r="HH55" s="86"/>
      <c r="HI55" s="86"/>
      <c r="HJ55" s="86"/>
      <c r="HK55" s="86"/>
      <c r="HL55" s="86"/>
      <c r="HM55" s="86"/>
      <c r="HN55" s="86"/>
      <c r="HO55" s="86"/>
      <c r="HP55" s="86"/>
      <c r="HQ55" s="86"/>
      <c r="HR55" s="86"/>
      <c r="HS55" s="86"/>
      <c r="HT55" s="86"/>
      <c r="HU55" s="87"/>
      <c r="HV55" s="85">
        <f>データ!CY7</f>
        <v>65.7</v>
      </c>
      <c r="HW55" s="86"/>
      <c r="HX55" s="86"/>
      <c r="HY55" s="86"/>
      <c r="HZ55" s="86"/>
      <c r="IA55" s="86"/>
      <c r="IB55" s="86"/>
      <c r="IC55" s="86"/>
      <c r="ID55" s="86"/>
      <c r="IE55" s="86"/>
      <c r="IF55" s="86"/>
      <c r="IG55" s="86"/>
      <c r="IH55" s="86"/>
      <c r="II55" s="86"/>
      <c r="IJ55" s="87"/>
      <c r="IK55" s="85">
        <f>データ!CZ7</f>
        <v>68.8</v>
      </c>
      <c r="IL55" s="86"/>
      <c r="IM55" s="86"/>
      <c r="IN55" s="86"/>
      <c r="IO55" s="86"/>
      <c r="IP55" s="86"/>
      <c r="IQ55" s="86"/>
      <c r="IR55" s="86"/>
      <c r="IS55" s="86"/>
      <c r="IT55" s="86"/>
      <c r="IU55" s="86"/>
      <c r="IV55" s="86"/>
      <c r="IW55" s="86"/>
      <c r="IX55" s="86"/>
      <c r="IY55" s="87"/>
      <c r="IZ55" s="85">
        <f>データ!DA7</f>
        <v>68</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13</v>
      </c>
      <c r="KG55" s="86"/>
      <c r="KH55" s="86"/>
      <c r="KI55" s="86"/>
      <c r="KJ55" s="86"/>
      <c r="KK55" s="86"/>
      <c r="KL55" s="86"/>
      <c r="KM55" s="86"/>
      <c r="KN55" s="86"/>
      <c r="KO55" s="86"/>
      <c r="KP55" s="86"/>
      <c r="KQ55" s="86"/>
      <c r="KR55" s="86"/>
      <c r="KS55" s="86"/>
      <c r="KT55" s="87"/>
      <c r="KU55" s="85">
        <f>データ!DI7</f>
        <v>12.7</v>
      </c>
      <c r="KV55" s="86"/>
      <c r="KW55" s="86"/>
      <c r="KX55" s="86"/>
      <c r="KY55" s="86"/>
      <c r="KZ55" s="86"/>
      <c r="LA55" s="86"/>
      <c r="LB55" s="86"/>
      <c r="LC55" s="86"/>
      <c r="LD55" s="86"/>
      <c r="LE55" s="86"/>
      <c r="LF55" s="86"/>
      <c r="LG55" s="86"/>
      <c r="LH55" s="86"/>
      <c r="LI55" s="87"/>
      <c r="LJ55" s="85">
        <f>データ!DJ7</f>
        <v>13.4</v>
      </c>
      <c r="LK55" s="86"/>
      <c r="LL55" s="86"/>
      <c r="LM55" s="86"/>
      <c r="LN55" s="86"/>
      <c r="LO55" s="86"/>
      <c r="LP55" s="86"/>
      <c r="LQ55" s="86"/>
      <c r="LR55" s="86"/>
      <c r="LS55" s="86"/>
      <c r="LT55" s="86"/>
      <c r="LU55" s="86"/>
      <c r="LV55" s="86"/>
      <c r="LW55" s="86"/>
      <c r="LX55" s="87"/>
      <c r="LY55" s="85">
        <f>データ!DK7</f>
        <v>12.4</v>
      </c>
      <c r="LZ55" s="86"/>
      <c r="MA55" s="86"/>
      <c r="MB55" s="86"/>
      <c r="MC55" s="86"/>
      <c r="MD55" s="86"/>
      <c r="ME55" s="86"/>
      <c r="MF55" s="86"/>
      <c r="MG55" s="86"/>
      <c r="MH55" s="86"/>
      <c r="MI55" s="86"/>
      <c r="MJ55" s="86"/>
      <c r="MK55" s="86"/>
      <c r="ML55" s="86"/>
      <c r="MM55" s="87"/>
      <c r="MN55" s="85">
        <f>データ!DL7</f>
        <v>12.5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44825</v>
      </c>
      <c r="Q56" s="104"/>
      <c r="R56" s="104"/>
      <c r="S56" s="104"/>
      <c r="T56" s="104"/>
      <c r="U56" s="104"/>
      <c r="V56" s="104"/>
      <c r="W56" s="104"/>
      <c r="X56" s="104"/>
      <c r="Y56" s="104"/>
      <c r="Z56" s="104"/>
      <c r="AA56" s="104"/>
      <c r="AB56" s="104"/>
      <c r="AC56" s="104"/>
      <c r="AD56" s="105"/>
      <c r="AE56" s="103">
        <f>データ!CG7</f>
        <v>45494</v>
      </c>
      <c r="AF56" s="104"/>
      <c r="AG56" s="104"/>
      <c r="AH56" s="104"/>
      <c r="AI56" s="104"/>
      <c r="AJ56" s="104"/>
      <c r="AK56" s="104"/>
      <c r="AL56" s="104"/>
      <c r="AM56" s="104"/>
      <c r="AN56" s="104"/>
      <c r="AO56" s="104"/>
      <c r="AP56" s="104"/>
      <c r="AQ56" s="104"/>
      <c r="AR56" s="104"/>
      <c r="AS56" s="105"/>
      <c r="AT56" s="103">
        <f>データ!CH7</f>
        <v>47924</v>
      </c>
      <c r="AU56" s="104"/>
      <c r="AV56" s="104"/>
      <c r="AW56" s="104"/>
      <c r="AX56" s="104"/>
      <c r="AY56" s="104"/>
      <c r="AZ56" s="104"/>
      <c r="BA56" s="104"/>
      <c r="BB56" s="104"/>
      <c r="BC56" s="104"/>
      <c r="BD56" s="104"/>
      <c r="BE56" s="104"/>
      <c r="BF56" s="104"/>
      <c r="BG56" s="104"/>
      <c r="BH56" s="105"/>
      <c r="BI56" s="103">
        <f>データ!CI7</f>
        <v>48807</v>
      </c>
      <c r="BJ56" s="104"/>
      <c r="BK56" s="104"/>
      <c r="BL56" s="104"/>
      <c r="BM56" s="104"/>
      <c r="BN56" s="104"/>
      <c r="BO56" s="104"/>
      <c r="BP56" s="104"/>
      <c r="BQ56" s="104"/>
      <c r="BR56" s="104"/>
      <c r="BS56" s="104"/>
      <c r="BT56" s="104"/>
      <c r="BU56" s="104"/>
      <c r="BV56" s="104"/>
      <c r="BW56" s="105"/>
      <c r="BX56" s="103">
        <f>データ!CJ7</f>
        <v>51594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12023</v>
      </c>
      <c r="DE56" s="104"/>
      <c r="DF56" s="104"/>
      <c r="DG56" s="104"/>
      <c r="DH56" s="104"/>
      <c r="DI56" s="104"/>
      <c r="DJ56" s="104"/>
      <c r="DK56" s="104"/>
      <c r="DL56" s="104"/>
      <c r="DM56" s="104"/>
      <c r="DN56" s="104"/>
      <c r="DO56" s="104"/>
      <c r="DP56" s="104"/>
      <c r="DQ56" s="104"/>
      <c r="DR56" s="105"/>
      <c r="DS56" s="103">
        <f>データ!CR7</f>
        <v>12309</v>
      </c>
      <c r="DT56" s="104"/>
      <c r="DU56" s="104"/>
      <c r="DV56" s="104"/>
      <c r="DW56" s="104"/>
      <c r="DX56" s="104"/>
      <c r="DY56" s="104"/>
      <c r="DZ56" s="104"/>
      <c r="EA56" s="104"/>
      <c r="EB56" s="104"/>
      <c r="EC56" s="104"/>
      <c r="ED56" s="104"/>
      <c r="EE56" s="104"/>
      <c r="EF56" s="104"/>
      <c r="EG56" s="105"/>
      <c r="EH56" s="103">
        <f>データ!CS7</f>
        <v>12502</v>
      </c>
      <c r="EI56" s="104"/>
      <c r="EJ56" s="104"/>
      <c r="EK56" s="104"/>
      <c r="EL56" s="104"/>
      <c r="EM56" s="104"/>
      <c r="EN56" s="104"/>
      <c r="EO56" s="104"/>
      <c r="EP56" s="104"/>
      <c r="EQ56" s="104"/>
      <c r="ER56" s="104"/>
      <c r="ES56" s="104"/>
      <c r="ET56" s="104"/>
      <c r="EU56" s="104"/>
      <c r="EV56" s="105"/>
      <c r="EW56" s="103">
        <f>データ!CT7</f>
        <v>12970</v>
      </c>
      <c r="EX56" s="104"/>
      <c r="EY56" s="104"/>
      <c r="EZ56" s="104"/>
      <c r="FA56" s="104"/>
      <c r="FB56" s="104"/>
      <c r="FC56" s="104"/>
      <c r="FD56" s="104"/>
      <c r="FE56" s="104"/>
      <c r="FF56" s="104"/>
      <c r="FG56" s="104"/>
      <c r="FH56" s="104"/>
      <c r="FI56" s="104"/>
      <c r="FJ56" s="104"/>
      <c r="FK56" s="105"/>
      <c r="FL56" s="103">
        <f>データ!CU7</f>
        <v>13767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59.4</v>
      </c>
      <c r="HW56" s="86"/>
      <c r="HX56" s="86"/>
      <c r="HY56" s="86"/>
      <c r="HZ56" s="86"/>
      <c r="IA56" s="86"/>
      <c r="IB56" s="86"/>
      <c r="IC56" s="86"/>
      <c r="ID56" s="86"/>
      <c r="IE56" s="86"/>
      <c r="IF56" s="86"/>
      <c r="IG56" s="86"/>
      <c r="IH56" s="86"/>
      <c r="II56" s="86"/>
      <c r="IJ56" s="87"/>
      <c r="IK56" s="85">
        <f>データ!DE7</f>
        <v>59.9</v>
      </c>
      <c r="IL56" s="86"/>
      <c r="IM56" s="86"/>
      <c r="IN56" s="86"/>
      <c r="IO56" s="86"/>
      <c r="IP56" s="86"/>
      <c r="IQ56" s="86"/>
      <c r="IR56" s="86"/>
      <c r="IS56" s="86"/>
      <c r="IT56" s="86"/>
      <c r="IU56" s="86"/>
      <c r="IV56" s="86"/>
      <c r="IW56" s="86"/>
      <c r="IX56" s="86"/>
      <c r="IY56" s="87"/>
      <c r="IZ56" s="85">
        <f>データ!DF7</f>
        <v>63.4</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20.6</v>
      </c>
      <c r="LK56" s="86"/>
      <c r="LL56" s="86"/>
      <c r="LM56" s="86"/>
      <c r="LN56" s="86"/>
      <c r="LO56" s="86"/>
      <c r="LP56" s="86"/>
      <c r="LQ56" s="86"/>
      <c r="LR56" s="86"/>
      <c r="LS56" s="86"/>
      <c r="LT56" s="86"/>
      <c r="LU56" s="86"/>
      <c r="LV56" s="86"/>
      <c r="LW56" s="86"/>
      <c r="LX56" s="87"/>
      <c r="LY56" s="85">
        <f>データ!DP7</f>
        <v>20.5</v>
      </c>
      <c r="LZ56" s="86"/>
      <c r="MA56" s="86"/>
      <c r="MB56" s="86"/>
      <c r="MC56" s="86"/>
      <c r="MD56" s="86"/>
      <c r="ME56" s="86"/>
      <c r="MF56" s="86"/>
      <c r="MG56" s="86"/>
      <c r="MH56" s="86"/>
      <c r="MI56" s="86"/>
      <c r="MJ56" s="86"/>
      <c r="MK56" s="86"/>
      <c r="ML56" s="86"/>
      <c r="MM56" s="87"/>
      <c r="MN56" s="85">
        <f>データ!DQ7</f>
        <v>20.2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177</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32.9</v>
      </c>
      <c r="V79" s="80"/>
      <c r="W79" s="80"/>
      <c r="X79" s="80"/>
      <c r="Y79" s="80"/>
      <c r="Z79" s="80"/>
      <c r="AA79" s="80"/>
      <c r="AB79" s="80"/>
      <c r="AC79" s="80"/>
      <c r="AD79" s="80"/>
      <c r="AE79" s="80"/>
      <c r="AF79" s="80"/>
      <c r="AG79" s="80"/>
      <c r="AH79" s="80"/>
      <c r="AI79" s="80"/>
      <c r="AJ79" s="80"/>
      <c r="AK79" s="80"/>
      <c r="AL79" s="80"/>
      <c r="AM79" s="80"/>
      <c r="AN79" s="80">
        <f>データ!DT7</f>
        <v>34.799999999999997</v>
      </c>
      <c r="AO79" s="80"/>
      <c r="AP79" s="80"/>
      <c r="AQ79" s="80"/>
      <c r="AR79" s="80"/>
      <c r="AS79" s="80"/>
      <c r="AT79" s="80"/>
      <c r="AU79" s="80"/>
      <c r="AV79" s="80"/>
      <c r="AW79" s="80"/>
      <c r="AX79" s="80"/>
      <c r="AY79" s="80"/>
      <c r="AZ79" s="80"/>
      <c r="BA79" s="80"/>
      <c r="BB79" s="80"/>
      <c r="BC79" s="80"/>
      <c r="BD79" s="80"/>
      <c r="BE79" s="80"/>
      <c r="BF79" s="80"/>
      <c r="BG79" s="80">
        <f>データ!DU7</f>
        <v>36.6</v>
      </c>
      <c r="BH79" s="80"/>
      <c r="BI79" s="80"/>
      <c r="BJ79" s="80"/>
      <c r="BK79" s="80"/>
      <c r="BL79" s="80"/>
      <c r="BM79" s="80"/>
      <c r="BN79" s="80"/>
      <c r="BO79" s="80"/>
      <c r="BP79" s="80"/>
      <c r="BQ79" s="80"/>
      <c r="BR79" s="80"/>
      <c r="BS79" s="80"/>
      <c r="BT79" s="80"/>
      <c r="BU79" s="80"/>
      <c r="BV79" s="80"/>
      <c r="BW79" s="80"/>
      <c r="BX79" s="80"/>
      <c r="BY79" s="80"/>
      <c r="BZ79" s="80">
        <f>データ!DV7</f>
        <v>38.700000000000003</v>
      </c>
      <c r="CA79" s="80"/>
      <c r="CB79" s="80"/>
      <c r="CC79" s="80"/>
      <c r="CD79" s="80"/>
      <c r="CE79" s="80"/>
      <c r="CF79" s="80"/>
      <c r="CG79" s="80"/>
      <c r="CH79" s="80"/>
      <c r="CI79" s="80"/>
      <c r="CJ79" s="80"/>
      <c r="CK79" s="80"/>
      <c r="CL79" s="80"/>
      <c r="CM79" s="80"/>
      <c r="CN79" s="80"/>
      <c r="CO79" s="80"/>
      <c r="CP79" s="80"/>
      <c r="CQ79" s="80"/>
      <c r="CR79" s="80"/>
      <c r="CS79" s="80">
        <f>データ!DW7</f>
        <v>40.299999999999997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76</v>
      </c>
      <c r="EP79" s="80"/>
      <c r="EQ79" s="80"/>
      <c r="ER79" s="80"/>
      <c r="ES79" s="80"/>
      <c r="ET79" s="80"/>
      <c r="EU79" s="80"/>
      <c r="EV79" s="80"/>
      <c r="EW79" s="80"/>
      <c r="EX79" s="80"/>
      <c r="EY79" s="80"/>
      <c r="EZ79" s="80"/>
      <c r="FA79" s="80"/>
      <c r="FB79" s="80"/>
      <c r="FC79" s="80"/>
      <c r="FD79" s="80"/>
      <c r="FE79" s="80"/>
      <c r="FF79" s="80"/>
      <c r="FG79" s="80"/>
      <c r="FH79" s="80">
        <f>データ!EE7</f>
        <v>78.2</v>
      </c>
      <c r="FI79" s="80"/>
      <c r="FJ79" s="80"/>
      <c r="FK79" s="80"/>
      <c r="FL79" s="80"/>
      <c r="FM79" s="80"/>
      <c r="FN79" s="80"/>
      <c r="FO79" s="80"/>
      <c r="FP79" s="80"/>
      <c r="FQ79" s="80"/>
      <c r="FR79" s="80"/>
      <c r="FS79" s="80"/>
      <c r="FT79" s="80"/>
      <c r="FU79" s="80"/>
      <c r="FV79" s="80"/>
      <c r="FW79" s="80"/>
      <c r="FX79" s="80"/>
      <c r="FY79" s="80"/>
      <c r="FZ79" s="80"/>
      <c r="GA79" s="80">
        <f>データ!EF7</f>
        <v>79</v>
      </c>
      <c r="GB79" s="80"/>
      <c r="GC79" s="80"/>
      <c r="GD79" s="80"/>
      <c r="GE79" s="80"/>
      <c r="GF79" s="80"/>
      <c r="GG79" s="80"/>
      <c r="GH79" s="80"/>
      <c r="GI79" s="80"/>
      <c r="GJ79" s="80"/>
      <c r="GK79" s="80"/>
      <c r="GL79" s="80"/>
      <c r="GM79" s="80"/>
      <c r="GN79" s="80"/>
      <c r="GO79" s="80"/>
      <c r="GP79" s="80"/>
      <c r="GQ79" s="80"/>
      <c r="GR79" s="80"/>
      <c r="GS79" s="80"/>
      <c r="GT79" s="80">
        <f>データ!EG7</f>
        <v>79.599999999999994</v>
      </c>
      <c r="GU79" s="80"/>
      <c r="GV79" s="80"/>
      <c r="GW79" s="80"/>
      <c r="GX79" s="80"/>
      <c r="GY79" s="80"/>
      <c r="GZ79" s="80"/>
      <c r="HA79" s="80"/>
      <c r="HB79" s="80"/>
      <c r="HC79" s="80"/>
      <c r="HD79" s="80"/>
      <c r="HE79" s="80"/>
      <c r="HF79" s="80"/>
      <c r="HG79" s="80"/>
      <c r="HH79" s="80"/>
      <c r="HI79" s="80"/>
      <c r="HJ79" s="80"/>
      <c r="HK79" s="80"/>
      <c r="HL79" s="80"/>
      <c r="HM79" s="80">
        <f>データ!EH7</f>
        <v>78.3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33572361</v>
      </c>
      <c r="JK79" s="79"/>
      <c r="JL79" s="79"/>
      <c r="JM79" s="79"/>
      <c r="JN79" s="79"/>
      <c r="JO79" s="79"/>
      <c r="JP79" s="79"/>
      <c r="JQ79" s="79"/>
      <c r="JR79" s="79"/>
      <c r="JS79" s="79"/>
      <c r="JT79" s="79"/>
      <c r="JU79" s="79"/>
      <c r="JV79" s="79"/>
      <c r="JW79" s="79"/>
      <c r="JX79" s="79"/>
      <c r="JY79" s="79"/>
      <c r="JZ79" s="79"/>
      <c r="KA79" s="79"/>
      <c r="KB79" s="79"/>
      <c r="KC79" s="79">
        <f>データ!EP7</f>
        <v>33332601</v>
      </c>
      <c r="KD79" s="79"/>
      <c r="KE79" s="79"/>
      <c r="KF79" s="79"/>
      <c r="KG79" s="79"/>
      <c r="KH79" s="79"/>
      <c r="KI79" s="79"/>
      <c r="KJ79" s="79"/>
      <c r="KK79" s="79"/>
      <c r="KL79" s="79"/>
      <c r="KM79" s="79"/>
      <c r="KN79" s="79"/>
      <c r="KO79" s="79"/>
      <c r="KP79" s="79"/>
      <c r="KQ79" s="79"/>
      <c r="KR79" s="79"/>
      <c r="KS79" s="79"/>
      <c r="KT79" s="79"/>
      <c r="KU79" s="79"/>
      <c r="KV79" s="79">
        <f>データ!EQ7</f>
        <v>33246784</v>
      </c>
      <c r="KW79" s="79"/>
      <c r="KX79" s="79"/>
      <c r="KY79" s="79"/>
      <c r="KZ79" s="79"/>
      <c r="LA79" s="79"/>
      <c r="LB79" s="79"/>
      <c r="LC79" s="79"/>
      <c r="LD79" s="79"/>
      <c r="LE79" s="79"/>
      <c r="LF79" s="79"/>
      <c r="LG79" s="79"/>
      <c r="LH79" s="79"/>
      <c r="LI79" s="79"/>
      <c r="LJ79" s="79"/>
      <c r="LK79" s="79"/>
      <c r="LL79" s="79"/>
      <c r="LM79" s="79"/>
      <c r="LN79" s="79"/>
      <c r="LO79" s="79">
        <f>データ!ER7</f>
        <v>33405399</v>
      </c>
      <c r="LP79" s="79"/>
      <c r="LQ79" s="79"/>
      <c r="LR79" s="79"/>
      <c r="LS79" s="79"/>
      <c r="LT79" s="79"/>
      <c r="LU79" s="79"/>
      <c r="LV79" s="79"/>
      <c r="LW79" s="79"/>
      <c r="LX79" s="79"/>
      <c r="LY79" s="79"/>
      <c r="LZ79" s="79"/>
      <c r="MA79" s="79"/>
      <c r="MB79" s="79"/>
      <c r="MC79" s="79"/>
      <c r="MD79" s="79"/>
      <c r="ME79" s="79"/>
      <c r="MF79" s="79"/>
      <c r="MG79" s="79"/>
      <c r="MH79" s="79">
        <f>データ!ES7</f>
        <v>33524346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48.6</v>
      </c>
      <c r="BH80" s="80"/>
      <c r="BI80" s="80"/>
      <c r="BJ80" s="80"/>
      <c r="BK80" s="80"/>
      <c r="BL80" s="80"/>
      <c r="BM80" s="80"/>
      <c r="BN80" s="80"/>
      <c r="BO80" s="80"/>
      <c r="BP80" s="80"/>
      <c r="BQ80" s="80"/>
      <c r="BR80" s="80"/>
      <c r="BS80" s="80"/>
      <c r="BT80" s="80"/>
      <c r="BU80" s="80"/>
      <c r="BV80" s="80"/>
      <c r="BW80" s="80"/>
      <c r="BX80" s="80"/>
      <c r="BY80" s="80"/>
      <c r="BZ80" s="80">
        <f>データ!EA7</f>
        <v>50.8</v>
      </c>
      <c r="CA80" s="80"/>
      <c r="CB80" s="80"/>
      <c r="CC80" s="80"/>
      <c r="CD80" s="80"/>
      <c r="CE80" s="80"/>
      <c r="CF80" s="80"/>
      <c r="CG80" s="80"/>
      <c r="CH80" s="80"/>
      <c r="CI80" s="80"/>
      <c r="CJ80" s="80"/>
      <c r="CK80" s="80"/>
      <c r="CL80" s="80"/>
      <c r="CM80" s="80"/>
      <c r="CN80" s="80"/>
      <c r="CO80" s="80"/>
      <c r="CP80" s="80"/>
      <c r="CQ80" s="80"/>
      <c r="CR80" s="80"/>
      <c r="CS80" s="80">
        <f>データ!EB7</f>
        <v>51.4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70.099999999999994</v>
      </c>
      <c r="GB80" s="80"/>
      <c r="GC80" s="80"/>
      <c r="GD80" s="80"/>
      <c r="GE80" s="80"/>
      <c r="GF80" s="80"/>
      <c r="GG80" s="80"/>
      <c r="GH80" s="80"/>
      <c r="GI80" s="80"/>
      <c r="GJ80" s="80"/>
      <c r="GK80" s="80"/>
      <c r="GL80" s="80"/>
      <c r="GM80" s="80"/>
      <c r="GN80" s="80"/>
      <c r="GO80" s="80"/>
      <c r="GP80" s="80"/>
      <c r="GQ80" s="80"/>
      <c r="GR80" s="80"/>
      <c r="GS80" s="80"/>
      <c r="GT80" s="80">
        <f>データ!EL7</f>
        <v>72.599999999999994</v>
      </c>
      <c r="GU80" s="80"/>
      <c r="GV80" s="80"/>
      <c r="GW80" s="80"/>
      <c r="GX80" s="80"/>
      <c r="GY80" s="80"/>
      <c r="GZ80" s="80"/>
      <c r="HA80" s="80"/>
      <c r="HB80" s="80"/>
      <c r="HC80" s="80"/>
      <c r="HD80" s="80"/>
      <c r="HE80" s="80"/>
      <c r="HF80" s="80"/>
      <c r="HG80" s="80"/>
      <c r="HH80" s="80"/>
      <c r="HI80" s="80"/>
      <c r="HJ80" s="80"/>
      <c r="HK80" s="80"/>
      <c r="HL80" s="80"/>
      <c r="HM80" s="80">
        <f>データ!EM7</f>
        <v>71.900000000000006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43785070</v>
      </c>
      <c r="KW80" s="79"/>
      <c r="KX80" s="79"/>
      <c r="KY80" s="79"/>
      <c r="KZ80" s="79"/>
      <c r="LA80" s="79"/>
      <c r="LB80" s="79"/>
      <c r="LC80" s="79"/>
      <c r="LD80" s="79"/>
      <c r="LE80" s="79"/>
      <c r="LF80" s="79"/>
      <c r="LG80" s="79"/>
      <c r="LH80" s="79"/>
      <c r="LI80" s="79"/>
      <c r="LJ80" s="79"/>
      <c r="LK80" s="79"/>
      <c r="LL80" s="79"/>
      <c r="LM80" s="79"/>
      <c r="LN80" s="79"/>
      <c r="LO80" s="79">
        <f>データ!EW7</f>
        <v>44436827</v>
      </c>
      <c r="LP80" s="79"/>
      <c r="LQ80" s="79"/>
      <c r="LR80" s="79"/>
      <c r="LS80" s="79"/>
      <c r="LT80" s="79"/>
      <c r="LU80" s="79"/>
      <c r="LV80" s="79"/>
      <c r="LW80" s="79"/>
      <c r="LX80" s="79"/>
      <c r="LY80" s="79"/>
      <c r="LZ80" s="79"/>
      <c r="MA80" s="79"/>
      <c r="MB80" s="79"/>
      <c r="MC80" s="79"/>
      <c r="MD80" s="79"/>
      <c r="ME80" s="79"/>
      <c r="MF80" s="79"/>
      <c r="MG80" s="79"/>
      <c r="MH80" s="79">
        <f>データ!EX7</f>
        <v>45896030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sMwW0IrJMNYpVH5GjagCDbFFW1M0VhdC09r2Ftg//FBHLBlQmQK9FZ+2k00qvNnlXMMmhuC55J/FMkcFUM6TA==" saltValue="jvrkph34ZcwVErJaB8GUQ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442143</v>
      </c>
      <c r="D6" s="63">
        <f t="shared" si="2"/>
        <v>46</v>
      </c>
      <c r="E6" s="63">
        <f t="shared" si="2"/>
        <v>6</v>
      </c>
      <c r="F6" s="63">
        <f t="shared" si="2"/>
        <v>0</v>
      </c>
      <c r="G6" s="63">
        <f t="shared" si="2"/>
        <v>1</v>
      </c>
      <c r="H6" s="164" t="str">
        <f>IF(H8&lt;&gt;I8,H8,"")&amp;IF(I8&lt;&gt;J8,I8,"")&amp;"　"&amp;J8</f>
        <v>大分県国東市　国東市民病院</v>
      </c>
      <c r="I6" s="165"/>
      <c r="J6" s="166"/>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H6" si="3">Q8</f>
        <v>20</v>
      </c>
      <c r="R6" s="63" t="str">
        <f t="shared" si="3"/>
        <v>対象</v>
      </c>
      <c r="S6" s="63" t="str">
        <f t="shared" si="3"/>
        <v>ド 透 訓</v>
      </c>
      <c r="T6" s="63" t="str">
        <f t="shared" si="3"/>
        <v>救 臨 感 へ 災</v>
      </c>
      <c r="U6" s="64">
        <f>U8</f>
        <v>27163</v>
      </c>
      <c r="V6" s="64">
        <f>V8</f>
        <v>15845</v>
      </c>
      <c r="W6" s="63" t="str">
        <f>W8</f>
        <v>-</v>
      </c>
      <c r="X6" s="63" t="str">
        <f t="shared" ref="X6" si="4">X8</f>
        <v>第２種該当</v>
      </c>
      <c r="Y6" s="63" t="str">
        <f t="shared" si="3"/>
        <v>１０：１</v>
      </c>
      <c r="Z6" s="64">
        <f t="shared" si="3"/>
        <v>154</v>
      </c>
      <c r="AA6" s="64">
        <f t="shared" si="3"/>
        <v>50</v>
      </c>
      <c r="AB6" s="64" t="str">
        <f t="shared" si="3"/>
        <v>-</v>
      </c>
      <c r="AC6" s="64" t="str">
        <f t="shared" si="3"/>
        <v>-</v>
      </c>
      <c r="AD6" s="64">
        <f t="shared" si="3"/>
        <v>4</v>
      </c>
      <c r="AE6" s="64">
        <f t="shared" si="3"/>
        <v>208</v>
      </c>
      <c r="AF6" s="64">
        <f t="shared" si="3"/>
        <v>154</v>
      </c>
      <c r="AG6" s="64">
        <f t="shared" si="3"/>
        <v>50</v>
      </c>
      <c r="AH6" s="64">
        <f t="shared" si="3"/>
        <v>204</v>
      </c>
      <c r="AI6" s="65">
        <f>IF(AI8="-",NA(),AI8)</f>
        <v>98.8</v>
      </c>
      <c r="AJ6" s="65">
        <f t="shared" ref="AJ6:AR6" si="5">IF(AJ8="-",NA(),AJ8)</f>
        <v>102.3</v>
      </c>
      <c r="AK6" s="65">
        <f t="shared" si="5"/>
        <v>104.7</v>
      </c>
      <c r="AL6" s="65">
        <f t="shared" si="5"/>
        <v>99.8</v>
      </c>
      <c r="AM6" s="65">
        <f t="shared" si="5"/>
        <v>112</v>
      </c>
      <c r="AN6" s="65">
        <f t="shared" si="5"/>
        <v>96.2</v>
      </c>
      <c r="AO6" s="65">
        <f t="shared" si="5"/>
        <v>97.2</v>
      </c>
      <c r="AP6" s="65">
        <f t="shared" si="5"/>
        <v>97.5</v>
      </c>
      <c r="AQ6" s="65">
        <f t="shared" si="5"/>
        <v>96.9</v>
      </c>
      <c r="AR6" s="65">
        <f t="shared" si="5"/>
        <v>101.8</v>
      </c>
      <c r="AS6" s="65" t="str">
        <f>IF(AS8="-","【-】","【"&amp;SUBSTITUTE(TEXT(AS8,"#,##0.0"),"-","△")&amp;"】")</f>
        <v>【102.5】</v>
      </c>
      <c r="AT6" s="65">
        <f>IF(AT8="-",NA(),AT8)</f>
        <v>87.5</v>
      </c>
      <c r="AU6" s="65">
        <f t="shared" ref="AU6:BC6" si="6">IF(AU8="-",NA(),AU8)</f>
        <v>92.3</v>
      </c>
      <c r="AV6" s="65">
        <f t="shared" si="6"/>
        <v>94.8</v>
      </c>
      <c r="AW6" s="65">
        <f t="shared" si="6"/>
        <v>93.1</v>
      </c>
      <c r="AX6" s="65">
        <f t="shared" si="6"/>
        <v>88.8</v>
      </c>
      <c r="AY6" s="65">
        <f t="shared" si="6"/>
        <v>85.7</v>
      </c>
      <c r="AZ6" s="65">
        <f t="shared" si="6"/>
        <v>85.9</v>
      </c>
      <c r="BA6" s="65">
        <f t="shared" si="6"/>
        <v>86</v>
      </c>
      <c r="BB6" s="65">
        <f t="shared" si="6"/>
        <v>86</v>
      </c>
      <c r="BC6" s="65">
        <f t="shared" si="6"/>
        <v>80.7</v>
      </c>
      <c r="BD6" s="65" t="str">
        <f>IF(BD8="-","【-】","【"&amp;SUBSTITUTE(TEXT(BD8,"#,##0.0"),"-","△")&amp;"】")</f>
        <v>【84.7】</v>
      </c>
      <c r="BE6" s="65">
        <f>IF(BE8="-",NA(),BE8)</f>
        <v>108.9</v>
      </c>
      <c r="BF6" s="65">
        <f t="shared" ref="BF6:BN6" si="7">IF(BF8="-",NA(),BF8)</f>
        <v>100.7</v>
      </c>
      <c r="BG6" s="65">
        <f t="shared" si="7"/>
        <v>93.2</v>
      </c>
      <c r="BH6" s="65">
        <f t="shared" si="7"/>
        <v>95.2</v>
      </c>
      <c r="BI6" s="65">
        <f t="shared" si="7"/>
        <v>80.099999999999994</v>
      </c>
      <c r="BJ6" s="65">
        <f t="shared" si="7"/>
        <v>84.7</v>
      </c>
      <c r="BK6" s="65">
        <f t="shared" si="7"/>
        <v>86.8</v>
      </c>
      <c r="BL6" s="65">
        <f t="shared" si="7"/>
        <v>90.8</v>
      </c>
      <c r="BM6" s="65">
        <f t="shared" si="7"/>
        <v>81.900000000000006</v>
      </c>
      <c r="BN6" s="65">
        <f t="shared" si="7"/>
        <v>91.6</v>
      </c>
      <c r="BO6" s="65" t="str">
        <f>IF(BO8="-","【-】","【"&amp;SUBSTITUTE(TEXT(BO8,"#,##0.0"),"-","△")&amp;"】")</f>
        <v>【69.3】</v>
      </c>
      <c r="BP6" s="65">
        <f>IF(BP8="-",NA(),BP8)</f>
        <v>84.1</v>
      </c>
      <c r="BQ6" s="65">
        <f t="shared" ref="BQ6:BY6" si="8">IF(BQ8="-",NA(),BQ8)</f>
        <v>86.9</v>
      </c>
      <c r="BR6" s="65">
        <f t="shared" si="8"/>
        <v>86.3</v>
      </c>
      <c r="BS6" s="65">
        <f t="shared" si="8"/>
        <v>84.1</v>
      </c>
      <c r="BT6" s="65">
        <f t="shared" si="8"/>
        <v>79.099999999999994</v>
      </c>
      <c r="BU6" s="65">
        <f t="shared" si="8"/>
        <v>71.2</v>
      </c>
      <c r="BV6" s="65">
        <f t="shared" si="8"/>
        <v>73</v>
      </c>
      <c r="BW6" s="65">
        <f t="shared" si="8"/>
        <v>72.099999999999994</v>
      </c>
      <c r="BX6" s="65">
        <f t="shared" si="8"/>
        <v>72.900000000000006</v>
      </c>
      <c r="BY6" s="65">
        <f t="shared" si="8"/>
        <v>64.5</v>
      </c>
      <c r="BZ6" s="65" t="str">
        <f>IF(BZ8="-","【-】","【"&amp;SUBSTITUTE(TEXT(BZ8,"#,##0.0"),"-","△")&amp;"】")</f>
        <v>【67.2】</v>
      </c>
      <c r="CA6" s="66">
        <f>IF(CA8="-",NA(),CA8)</f>
        <v>34269</v>
      </c>
      <c r="CB6" s="66">
        <f t="shared" ref="CB6:CJ6" si="9">IF(CB8="-",NA(),CB8)</f>
        <v>35135</v>
      </c>
      <c r="CC6" s="66">
        <f t="shared" si="9"/>
        <v>36177</v>
      </c>
      <c r="CD6" s="66">
        <f t="shared" si="9"/>
        <v>36417</v>
      </c>
      <c r="CE6" s="66">
        <f t="shared" si="9"/>
        <v>39021</v>
      </c>
      <c r="CF6" s="66">
        <f t="shared" si="9"/>
        <v>44825</v>
      </c>
      <c r="CG6" s="66">
        <f t="shared" si="9"/>
        <v>45494</v>
      </c>
      <c r="CH6" s="66">
        <f t="shared" si="9"/>
        <v>47924</v>
      </c>
      <c r="CI6" s="66">
        <f t="shared" si="9"/>
        <v>48807</v>
      </c>
      <c r="CJ6" s="66">
        <f t="shared" si="9"/>
        <v>51594</v>
      </c>
      <c r="CK6" s="65" t="str">
        <f>IF(CK8="-","【-】","【"&amp;SUBSTITUTE(TEXT(CK8,"#,##0"),"-","△")&amp;"】")</f>
        <v>【56,733】</v>
      </c>
      <c r="CL6" s="66">
        <f>IF(CL8="-",NA(),CL8)</f>
        <v>10590</v>
      </c>
      <c r="CM6" s="66">
        <f t="shared" ref="CM6:CU6" si="10">IF(CM8="-",NA(),CM8)</f>
        <v>10333</v>
      </c>
      <c r="CN6" s="66">
        <f t="shared" si="10"/>
        <v>10469</v>
      </c>
      <c r="CO6" s="66">
        <f t="shared" si="10"/>
        <v>10649</v>
      </c>
      <c r="CP6" s="66">
        <f t="shared" si="10"/>
        <v>11278</v>
      </c>
      <c r="CQ6" s="66">
        <f t="shared" si="10"/>
        <v>12023</v>
      </c>
      <c r="CR6" s="66">
        <f t="shared" si="10"/>
        <v>12309</v>
      </c>
      <c r="CS6" s="66">
        <f t="shared" si="10"/>
        <v>12502</v>
      </c>
      <c r="CT6" s="66">
        <f t="shared" si="10"/>
        <v>12970</v>
      </c>
      <c r="CU6" s="66">
        <f t="shared" si="10"/>
        <v>13767</v>
      </c>
      <c r="CV6" s="65" t="str">
        <f>IF(CV8="-","【-】","【"&amp;SUBSTITUTE(TEXT(CV8,"#,##0"),"-","△")&amp;"】")</f>
        <v>【16,778】</v>
      </c>
      <c r="CW6" s="65">
        <f>IF(CW8="-",NA(),CW8)</f>
        <v>77.900000000000006</v>
      </c>
      <c r="CX6" s="65">
        <f t="shared" ref="CX6:DF6" si="11">IF(CX8="-",NA(),CX8)</f>
        <v>68.3</v>
      </c>
      <c r="CY6" s="65">
        <f t="shared" si="11"/>
        <v>65.7</v>
      </c>
      <c r="CZ6" s="65">
        <f t="shared" si="11"/>
        <v>68.8</v>
      </c>
      <c r="DA6" s="65">
        <f t="shared" si="11"/>
        <v>68</v>
      </c>
      <c r="DB6" s="65">
        <f t="shared" si="11"/>
        <v>59.7</v>
      </c>
      <c r="DC6" s="65">
        <f t="shared" si="11"/>
        <v>59</v>
      </c>
      <c r="DD6" s="65">
        <f t="shared" si="11"/>
        <v>59.4</v>
      </c>
      <c r="DE6" s="65">
        <f t="shared" si="11"/>
        <v>59.9</v>
      </c>
      <c r="DF6" s="65">
        <f t="shared" si="11"/>
        <v>63.4</v>
      </c>
      <c r="DG6" s="65" t="str">
        <f>IF(DG8="-","【-】","【"&amp;SUBSTITUTE(TEXT(DG8,"#,##0.0"),"-","△")&amp;"】")</f>
        <v>【58.8】</v>
      </c>
      <c r="DH6" s="65">
        <f>IF(DH8="-",NA(),DH8)</f>
        <v>13</v>
      </c>
      <c r="DI6" s="65">
        <f t="shared" ref="DI6:DQ6" si="12">IF(DI8="-",NA(),DI8)</f>
        <v>12.7</v>
      </c>
      <c r="DJ6" s="65">
        <f t="shared" si="12"/>
        <v>13.4</v>
      </c>
      <c r="DK6" s="65">
        <f t="shared" si="12"/>
        <v>12.4</v>
      </c>
      <c r="DL6" s="65">
        <f t="shared" si="12"/>
        <v>12.5</v>
      </c>
      <c r="DM6" s="65">
        <f t="shared" si="12"/>
        <v>20.9</v>
      </c>
      <c r="DN6" s="65">
        <f t="shared" si="12"/>
        <v>20.7</v>
      </c>
      <c r="DO6" s="65">
        <f t="shared" si="12"/>
        <v>20.6</v>
      </c>
      <c r="DP6" s="65">
        <f t="shared" si="12"/>
        <v>20.5</v>
      </c>
      <c r="DQ6" s="65">
        <f t="shared" si="12"/>
        <v>20.2</v>
      </c>
      <c r="DR6" s="65" t="str">
        <f>IF(DR8="-","【-】","【"&amp;SUBSTITUTE(TEXT(DR8,"#,##0.0"),"-","△")&amp;"】")</f>
        <v>【24.8】</v>
      </c>
      <c r="DS6" s="65">
        <f>IF(DS8="-",NA(),DS8)</f>
        <v>32.9</v>
      </c>
      <c r="DT6" s="65">
        <f t="shared" ref="DT6:EB6" si="13">IF(DT8="-",NA(),DT8)</f>
        <v>34.799999999999997</v>
      </c>
      <c r="DU6" s="65">
        <f t="shared" si="13"/>
        <v>36.6</v>
      </c>
      <c r="DV6" s="65">
        <f t="shared" si="13"/>
        <v>38.700000000000003</v>
      </c>
      <c r="DW6" s="65">
        <f t="shared" si="13"/>
        <v>40.299999999999997</v>
      </c>
      <c r="DX6" s="65">
        <f t="shared" si="13"/>
        <v>44.7</v>
      </c>
      <c r="DY6" s="65">
        <f t="shared" si="13"/>
        <v>46.9</v>
      </c>
      <c r="DZ6" s="65">
        <f t="shared" si="13"/>
        <v>48.6</v>
      </c>
      <c r="EA6" s="65">
        <f t="shared" si="13"/>
        <v>50.8</v>
      </c>
      <c r="EB6" s="65">
        <f t="shared" si="13"/>
        <v>51.4</v>
      </c>
      <c r="EC6" s="65" t="str">
        <f>IF(EC8="-","【-】","【"&amp;SUBSTITUTE(TEXT(EC8,"#,##0.0"),"-","△")&amp;"】")</f>
        <v>【54.8】</v>
      </c>
      <c r="ED6" s="65">
        <f>IF(ED8="-",NA(),ED8)</f>
        <v>76</v>
      </c>
      <c r="EE6" s="65">
        <f t="shared" ref="EE6:EM6" si="14">IF(EE8="-",NA(),EE8)</f>
        <v>78.2</v>
      </c>
      <c r="EF6" s="65">
        <f t="shared" si="14"/>
        <v>79</v>
      </c>
      <c r="EG6" s="65">
        <f t="shared" si="14"/>
        <v>79.599999999999994</v>
      </c>
      <c r="EH6" s="65">
        <f t="shared" si="14"/>
        <v>78.3</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33572361</v>
      </c>
      <c r="EP6" s="66">
        <f t="shared" ref="EP6:EX6" si="15">IF(EP8="-",NA(),EP8)</f>
        <v>33332601</v>
      </c>
      <c r="EQ6" s="66">
        <f t="shared" si="15"/>
        <v>33246784</v>
      </c>
      <c r="ER6" s="66">
        <f t="shared" si="15"/>
        <v>33405399</v>
      </c>
      <c r="ES6" s="66">
        <f t="shared" si="15"/>
        <v>33524346</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155</v>
      </c>
      <c r="B7" s="63">
        <f t="shared" ref="B7:AH7" si="16">B8</f>
        <v>2020</v>
      </c>
      <c r="C7" s="63">
        <f t="shared" si="16"/>
        <v>442143</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200床以上～300床未満</v>
      </c>
      <c r="O7" s="63" t="str">
        <f>O8</f>
        <v>自治体職員</v>
      </c>
      <c r="P7" s="63" t="str">
        <f>P8</f>
        <v>直営</v>
      </c>
      <c r="Q7" s="64">
        <f t="shared" si="16"/>
        <v>20</v>
      </c>
      <c r="R7" s="63" t="str">
        <f t="shared" si="16"/>
        <v>対象</v>
      </c>
      <c r="S7" s="63" t="str">
        <f t="shared" si="16"/>
        <v>ド 透 訓</v>
      </c>
      <c r="T7" s="63" t="str">
        <f t="shared" si="16"/>
        <v>救 臨 感 へ 災</v>
      </c>
      <c r="U7" s="64">
        <f>U8</f>
        <v>27163</v>
      </c>
      <c r="V7" s="64">
        <f>V8</f>
        <v>15845</v>
      </c>
      <c r="W7" s="63" t="str">
        <f>W8</f>
        <v>-</v>
      </c>
      <c r="X7" s="63" t="str">
        <f t="shared" si="16"/>
        <v>第２種該当</v>
      </c>
      <c r="Y7" s="63" t="str">
        <f t="shared" si="16"/>
        <v>１０：１</v>
      </c>
      <c r="Z7" s="64">
        <f t="shared" si="16"/>
        <v>154</v>
      </c>
      <c r="AA7" s="64">
        <f t="shared" si="16"/>
        <v>50</v>
      </c>
      <c r="AB7" s="64" t="str">
        <f t="shared" si="16"/>
        <v>-</v>
      </c>
      <c r="AC7" s="64" t="str">
        <f t="shared" si="16"/>
        <v>-</v>
      </c>
      <c r="AD7" s="64">
        <f t="shared" si="16"/>
        <v>4</v>
      </c>
      <c r="AE7" s="64">
        <f t="shared" si="16"/>
        <v>208</v>
      </c>
      <c r="AF7" s="64">
        <f t="shared" si="16"/>
        <v>154</v>
      </c>
      <c r="AG7" s="64">
        <f t="shared" si="16"/>
        <v>50</v>
      </c>
      <c r="AH7" s="64">
        <f t="shared" si="16"/>
        <v>204</v>
      </c>
      <c r="AI7" s="65">
        <f>AI8</f>
        <v>98.8</v>
      </c>
      <c r="AJ7" s="65">
        <f t="shared" ref="AJ7:AR7" si="17">AJ8</f>
        <v>102.3</v>
      </c>
      <c r="AK7" s="65">
        <f t="shared" si="17"/>
        <v>104.7</v>
      </c>
      <c r="AL7" s="65">
        <f t="shared" si="17"/>
        <v>99.8</v>
      </c>
      <c r="AM7" s="65">
        <f t="shared" si="17"/>
        <v>112</v>
      </c>
      <c r="AN7" s="65">
        <f t="shared" si="17"/>
        <v>96.2</v>
      </c>
      <c r="AO7" s="65">
        <f t="shared" si="17"/>
        <v>97.2</v>
      </c>
      <c r="AP7" s="65">
        <f t="shared" si="17"/>
        <v>97.5</v>
      </c>
      <c r="AQ7" s="65">
        <f t="shared" si="17"/>
        <v>96.9</v>
      </c>
      <c r="AR7" s="65">
        <f t="shared" si="17"/>
        <v>101.8</v>
      </c>
      <c r="AS7" s="65"/>
      <c r="AT7" s="65">
        <f>AT8</f>
        <v>87.5</v>
      </c>
      <c r="AU7" s="65">
        <f t="shared" ref="AU7:BC7" si="18">AU8</f>
        <v>92.3</v>
      </c>
      <c r="AV7" s="65">
        <f t="shared" si="18"/>
        <v>94.8</v>
      </c>
      <c r="AW7" s="65">
        <f t="shared" si="18"/>
        <v>93.1</v>
      </c>
      <c r="AX7" s="65">
        <f t="shared" si="18"/>
        <v>88.8</v>
      </c>
      <c r="AY7" s="65">
        <f t="shared" si="18"/>
        <v>85.7</v>
      </c>
      <c r="AZ7" s="65">
        <f t="shared" si="18"/>
        <v>85.9</v>
      </c>
      <c r="BA7" s="65">
        <f t="shared" si="18"/>
        <v>86</v>
      </c>
      <c r="BB7" s="65">
        <f t="shared" si="18"/>
        <v>86</v>
      </c>
      <c r="BC7" s="65">
        <f t="shared" si="18"/>
        <v>80.7</v>
      </c>
      <c r="BD7" s="65"/>
      <c r="BE7" s="65">
        <f>BE8</f>
        <v>108.9</v>
      </c>
      <c r="BF7" s="65">
        <f t="shared" ref="BF7:BN7" si="19">BF8</f>
        <v>100.7</v>
      </c>
      <c r="BG7" s="65">
        <f t="shared" si="19"/>
        <v>93.2</v>
      </c>
      <c r="BH7" s="65">
        <f t="shared" si="19"/>
        <v>95.2</v>
      </c>
      <c r="BI7" s="65">
        <f t="shared" si="19"/>
        <v>80.099999999999994</v>
      </c>
      <c r="BJ7" s="65">
        <f t="shared" si="19"/>
        <v>84.7</v>
      </c>
      <c r="BK7" s="65">
        <f t="shared" si="19"/>
        <v>86.8</v>
      </c>
      <c r="BL7" s="65">
        <f t="shared" si="19"/>
        <v>90.8</v>
      </c>
      <c r="BM7" s="65">
        <f t="shared" si="19"/>
        <v>81.900000000000006</v>
      </c>
      <c r="BN7" s="65">
        <f t="shared" si="19"/>
        <v>91.6</v>
      </c>
      <c r="BO7" s="65"/>
      <c r="BP7" s="65">
        <f>BP8</f>
        <v>84.1</v>
      </c>
      <c r="BQ7" s="65">
        <f t="shared" ref="BQ7:BY7" si="20">BQ8</f>
        <v>86.9</v>
      </c>
      <c r="BR7" s="65">
        <f t="shared" si="20"/>
        <v>86.3</v>
      </c>
      <c r="BS7" s="65">
        <f t="shared" si="20"/>
        <v>84.1</v>
      </c>
      <c r="BT7" s="65">
        <f t="shared" si="20"/>
        <v>79.099999999999994</v>
      </c>
      <c r="BU7" s="65">
        <f t="shared" si="20"/>
        <v>71.2</v>
      </c>
      <c r="BV7" s="65">
        <f t="shared" si="20"/>
        <v>73</v>
      </c>
      <c r="BW7" s="65">
        <f t="shared" si="20"/>
        <v>72.099999999999994</v>
      </c>
      <c r="BX7" s="65">
        <f t="shared" si="20"/>
        <v>72.900000000000006</v>
      </c>
      <c r="BY7" s="65">
        <f t="shared" si="20"/>
        <v>64.5</v>
      </c>
      <c r="BZ7" s="65"/>
      <c r="CA7" s="66">
        <f>CA8</f>
        <v>34269</v>
      </c>
      <c r="CB7" s="66">
        <f t="shared" ref="CB7:CJ7" si="21">CB8</f>
        <v>35135</v>
      </c>
      <c r="CC7" s="66">
        <f t="shared" si="21"/>
        <v>36177</v>
      </c>
      <c r="CD7" s="66">
        <f t="shared" si="21"/>
        <v>36417</v>
      </c>
      <c r="CE7" s="66">
        <f t="shared" si="21"/>
        <v>39021</v>
      </c>
      <c r="CF7" s="66">
        <f t="shared" si="21"/>
        <v>44825</v>
      </c>
      <c r="CG7" s="66">
        <f t="shared" si="21"/>
        <v>45494</v>
      </c>
      <c r="CH7" s="66">
        <f t="shared" si="21"/>
        <v>47924</v>
      </c>
      <c r="CI7" s="66">
        <f t="shared" si="21"/>
        <v>48807</v>
      </c>
      <c r="CJ7" s="66">
        <f t="shared" si="21"/>
        <v>51594</v>
      </c>
      <c r="CK7" s="65"/>
      <c r="CL7" s="66">
        <f>CL8</f>
        <v>10590</v>
      </c>
      <c r="CM7" s="66">
        <f t="shared" ref="CM7:CU7" si="22">CM8</f>
        <v>10333</v>
      </c>
      <c r="CN7" s="66">
        <f t="shared" si="22"/>
        <v>10469</v>
      </c>
      <c r="CO7" s="66">
        <f t="shared" si="22"/>
        <v>10649</v>
      </c>
      <c r="CP7" s="66">
        <f t="shared" si="22"/>
        <v>11278</v>
      </c>
      <c r="CQ7" s="66">
        <f t="shared" si="22"/>
        <v>12023</v>
      </c>
      <c r="CR7" s="66">
        <f t="shared" si="22"/>
        <v>12309</v>
      </c>
      <c r="CS7" s="66">
        <f t="shared" si="22"/>
        <v>12502</v>
      </c>
      <c r="CT7" s="66">
        <f t="shared" si="22"/>
        <v>12970</v>
      </c>
      <c r="CU7" s="66">
        <f t="shared" si="22"/>
        <v>13767</v>
      </c>
      <c r="CV7" s="65"/>
      <c r="CW7" s="65">
        <f>CW8</f>
        <v>77.900000000000006</v>
      </c>
      <c r="CX7" s="65">
        <f t="shared" ref="CX7:DF7" si="23">CX8</f>
        <v>68.3</v>
      </c>
      <c r="CY7" s="65">
        <f t="shared" si="23"/>
        <v>65.7</v>
      </c>
      <c r="CZ7" s="65">
        <f t="shared" si="23"/>
        <v>68.8</v>
      </c>
      <c r="DA7" s="65">
        <f t="shared" si="23"/>
        <v>68</v>
      </c>
      <c r="DB7" s="65">
        <f t="shared" si="23"/>
        <v>59.7</v>
      </c>
      <c r="DC7" s="65">
        <f t="shared" si="23"/>
        <v>59</v>
      </c>
      <c r="DD7" s="65">
        <f t="shared" si="23"/>
        <v>59.4</v>
      </c>
      <c r="DE7" s="65">
        <f t="shared" si="23"/>
        <v>59.9</v>
      </c>
      <c r="DF7" s="65">
        <f t="shared" si="23"/>
        <v>63.4</v>
      </c>
      <c r="DG7" s="65"/>
      <c r="DH7" s="65">
        <f>DH8</f>
        <v>13</v>
      </c>
      <c r="DI7" s="65">
        <f t="shared" ref="DI7:DQ7" si="24">DI8</f>
        <v>12.7</v>
      </c>
      <c r="DJ7" s="65">
        <f t="shared" si="24"/>
        <v>13.4</v>
      </c>
      <c r="DK7" s="65">
        <f t="shared" si="24"/>
        <v>12.4</v>
      </c>
      <c r="DL7" s="65">
        <f t="shared" si="24"/>
        <v>12.5</v>
      </c>
      <c r="DM7" s="65">
        <f t="shared" si="24"/>
        <v>20.9</v>
      </c>
      <c r="DN7" s="65">
        <f t="shared" si="24"/>
        <v>20.7</v>
      </c>
      <c r="DO7" s="65">
        <f t="shared" si="24"/>
        <v>20.6</v>
      </c>
      <c r="DP7" s="65">
        <f t="shared" si="24"/>
        <v>20.5</v>
      </c>
      <c r="DQ7" s="65">
        <f t="shared" si="24"/>
        <v>20.2</v>
      </c>
      <c r="DR7" s="65"/>
      <c r="DS7" s="65">
        <f>DS8</f>
        <v>32.9</v>
      </c>
      <c r="DT7" s="65">
        <f t="shared" ref="DT7:EB7" si="25">DT8</f>
        <v>34.799999999999997</v>
      </c>
      <c r="DU7" s="65">
        <f t="shared" si="25"/>
        <v>36.6</v>
      </c>
      <c r="DV7" s="65">
        <f t="shared" si="25"/>
        <v>38.700000000000003</v>
      </c>
      <c r="DW7" s="65">
        <f t="shared" si="25"/>
        <v>40.299999999999997</v>
      </c>
      <c r="DX7" s="65">
        <f t="shared" si="25"/>
        <v>44.7</v>
      </c>
      <c r="DY7" s="65">
        <f t="shared" si="25"/>
        <v>46.9</v>
      </c>
      <c r="DZ7" s="65">
        <f t="shared" si="25"/>
        <v>48.6</v>
      </c>
      <c r="EA7" s="65">
        <f t="shared" si="25"/>
        <v>50.8</v>
      </c>
      <c r="EB7" s="65">
        <f t="shared" si="25"/>
        <v>51.4</v>
      </c>
      <c r="EC7" s="65"/>
      <c r="ED7" s="65">
        <f>ED8</f>
        <v>76</v>
      </c>
      <c r="EE7" s="65">
        <f t="shared" ref="EE7:EM7" si="26">EE8</f>
        <v>78.2</v>
      </c>
      <c r="EF7" s="65">
        <f t="shared" si="26"/>
        <v>79</v>
      </c>
      <c r="EG7" s="65">
        <f t="shared" si="26"/>
        <v>79.599999999999994</v>
      </c>
      <c r="EH7" s="65">
        <f t="shared" si="26"/>
        <v>78.3</v>
      </c>
      <c r="EI7" s="65">
        <f t="shared" si="26"/>
        <v>64.2</v>
      </c>
      <c r="EJ7" s="65">
        <f t="shared" si="26"/>
        <v>67.3</v>
      </c>
      <c r="EK7" s="65">
        <f t="shared" si="26"/>
        <v>70.099999999999994</v>
      </c>
      <c r="EL7" s="65">
        <f t="shared" si="26"/>
        <v>72.599999999999994</v>
      </c>
      <c r="EM7" s="65">
        <f t="shared" si="26"/>
        <v>71.900000000000006</v>
      </c>
      <c r="EN7" s="65"/>
      <c r="EO7" s="66">
        <f>EO8</f>
        <v>33572361</v>
      </c>
      <c r="EP7" s="66">
        <f t="shared" ref="EP7:EX7" si="27">EP8</f>
        <v>33332601</v>
      </c>
      <c r="EQ7" s="66">
        <f t="shared" si="27"/>
        <v>33246784</v>
      </c>
      <c r="ER7" s="66">
        <f t="shared" si="27"/>
        <v>33405399</v>
      </c>
      <c r="ES7" s="66">
        <f t="shared" si="27"/>
        <v>33524346</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442143</v>
      </c>
      <c r="D8" s="68">
        <v>46</v>
      </c>
      <c r="E8" s="68">
        <v>6</v>
      </c>
      <c r="F8" s="68">
        <v>0</v>
      </c>
      <c r="G8" s="68">
        <v>1</v>
      </c>
      <c r="H8" s="68" t="s">
        <v>156</v>
      </c>
      <c r="I8" s="68" t="s">
        <v>157</v>
      </c>
      <c r="J8" s="68" t="s">
        <v>158</v>
      </c>
      <c r="K8" s="68" t="s">
        <v>159</v>
      </c>
      <c r="L8" s="68" t="s">
        <v>160</v>
      </c>
      <c r="M8" s="68" t="s">
        <v>161</v>
      </c>
      <c r="N8" s="68" t="s">
        <v>162</v>
      </c>
      <c r="O8" s="68" t="s">
        <v>163</v>
      </c>
      <c r="P8" s="68" t="s">
        <v>164</v>
      </c>
      <c r="Q8" s="69">
        <v>20</v>
      </c>
      <c r="R8" s="68" t="s">
        <v>165</v>
      </c>
      <c r="S8" s="68" t="s">
        <v>166</v>
      </c>
      <c r="T8" s="68" t="s">
        <v>167</v>
      </c>
      <c r="U8" s="69">
        <v>27163</v>
      </c>
      <c r="V8" s="69">
        <v>15845</v>
      </c>
      <c r="W8" s="68" t="s">
        <v>39</v>
      </c>
      <c r="X8" s="68" t="s">
        <v>168</v>
      </c>
      <c r="Y8" s="70" t="s">
        <v>169</v>
      </c>
      <c r="Z8" s="69">
        <v>154</v>
      </c>
      <c r="AA8" s="69">
        <v>50</v>
      </c>
      <c r="AB8" s="69" t="s">
        <v>39</v>
      </c>
      <c r="AC8" s="69" t="s">
        <v>39</v>
      </c>
      <c r="AD8" s="69">
        <v>4</v>
      </c>
      <c r="AE8" s="69">
        <v>208</v>
      </c>
      <c r="AF8" s="69">
        <v>154</v>
      </c>
      <c r="AG8" s="69">
        <v>50</v>
      </c>
      <c r="AH8" s="69">
        <v>204</v>
      </c>
      <c r="AI8" s="71">
        <v>98.8</v>
      </c>
      <c r="AJ8" s="71">
        <v>102.3</v>
      </c>
      <c r="AK8" s="71">
        <v>104.7</v>
      </c>
      <c r="AL8" s="71">
        <v>99.8</v>
      </c>
      <c r="AM8" s="71">
        <v>112</v>
      </c>
      <c r="AN8" s="71">
        <v>96.2</v>
      </c>
      <c r="AO8" s="71">
        <v>97.2</v>
      </c>
      <c r="AP8" s="71">
        <v>97.5</v>
      </c>
      <c r="AQ8" s="71">
        <v>96.9</v>
      </c>
      <c r="AR8" s="71">
        <v>101.8</v>
      </c>
      <c r="AS8" s="71">
        <v>102.5</v>
      </c>
      <c r="AT8" s="71">
        <v>87.5</v>
      </c>
      <c r="AU8" s="71">
        <v>92.3</v>
      </c>
      <c r="AV8" s="71">
        <v>94.8</v>
      </c>
      <c r="AW8" s="71">
        <v>93.1</v>
      </c>
      <c r="AX8" s="71">
        <v>88.8</v>
      </c>
      <c r="AY8" s="71">
        <v>85.7</v>
      </c>
      <c r="AZ8" s="71">
        <v>85.9</v>
      </c>
      <c r="BA8" s="71">
        <v>86</v>
      </c>
      <c r="BB8" s="71">
        <v>86</v>
      </c>
      <c r="BC8" s="71">
        <v>80.7</v>
      </c>
      <c r="BD8" s="71">
        <v>84.7</v>
      </c>
      <c r="BE8" s="72">
        <v>108.9</v>
      </c>
      <c r="BF8" s="72">
        <v>100.7</v>
      </c>
      <c r="BG8" s="72">
        <v>93.2</v>
      </c>
      <c r="BH8" s="72">
        <v>95.2</v>
      </c>
      <c r="BI8" s="72">
        <v>80.099999999999994</v>
      </c>
      <c r="BJ8" s="72">
        <v>84.7</v>
      </c>
      <c r="BK8" s="72">
        <v>86.8</v>
      </c>
      <c r="BL8" s="72">
        <v>90.8</v>
      </c>
      <c r="BM8" s="72">
        <v>81.900000000000006</v>
      </c>
      <c r="BN8" s="72">
        <v>91.6</v>
      </c>
      <c r="BO8" s="72">
        <v>69.3</v>
      </c>
      <c r="BP8" s="71">
        <v>84.1</v>
      </c>
      <c r="BQ8" s="71">
        <v>86.9</v>
      </c>
      <c r="BR8" s="71">
        <v>86.3</v>
      </c>
      <c r="BS8" s="71">
        <v>84.1</v>
      </c>
      <c r="BT8" s="71">
        <v>79.099999999999994</v>
      </c>
      <c r="BU8" s="71">
        <v>71.2</v>
      </c>
      <c r="BV8" s="71">
        <v>73</v>
      </c>
      <c r="BW8" s="71">
        <v>72.099999999999994</v>
      </c>
      <c r="BX8" s="71">
        <v>72.900000000000006</v>
      </c>
      <c r="BY8" s="71">
        <v>64.5</v>
      </c>
      <c r="BZ8" s="71">
        <v>67.2</v>
      </c>
      <c r="CA8" s="72">
        <v>34269</v>
      </c>
      <c r="CB8" s="72">
        <v>35135</v>
      </c>
      <c r="CC8" s="72">
        <v>36177</v>
      </c>
      <c r="CD8" s="72">
        <v>36417</v>
      </c>
      <c r="CE8" s="72">
        <v>39021</v>
      </c>
      <c r="CF8" s="72">
        <v>44825</v>
      </c>
      <c r="CG8" s="72">
        <v>45494</v>
      </c>
      <c r="CH8" s="72">
        <v>47924</v>
      </c>
      <c r="CI8" s="72">
        <v>48807</v>
      </c>
      <c r="CJ8" s="72">
        <v>51594</v>
      </c>
      <c r="CK8" s="71">
        <v>56733</v>
      </c>
      <c r="CL8" s="72">
        <v>10590</v>
      </c>
      <c r="CM8" s="72">
        <v>10333</v>
      </c>
      <c r="CN8" s="72">
        <v>10469</v>
      </c>
      <c r="CO8" s="72">
        <v>10649</v>
      </c>
      <c r="CP8" s="72">
        <v>11278</v>
      </c>
      <c r="CQ8" s="72">
        <v>12023</v>
      </c>
      <c r="CR8" s="72">
        <v>12309</v>
      </c>
      <c r="CS8" s="72">
        <v>12502</v>
      </c>
      <c r="CT8" s="72">
        <v>12970</v>
      </c>
      <c r="CU8" s="72">
        <v>13767</v>
      </c>
      <c r="CV8" s="71">
        <v>16778</v>
      </c>
      <c r="CW8" s="72">
        <v>77.900000000000006</v>
      </c>
      <c r="CX8" s="72">
        <v>68.3</v>
      </c>
      <c r="CY8" s="72">
        <v>65.7</v>
      </c>
      <c r="CZ8" s="72">
        <v>68.8</v>
      </c>
      <c r="DA8" s="72">
        <v>68</v>
      </c>
      <c r="DB8" s="72">
        <v>59.7</v>
      </c>
      <c r="DC8" s="72">
        <v>59</v>
      </c>
      <c r="DD8" s="72">
        <v>59.4</v>
      </c>
      <c r="DE8" s="72">
        <v>59.9</v>
      </c>
      <c r="DF8" s="72">
        <v>63.4</v>
      </c>
      <c r="DG8" s="72">
        <v>58.8</v>
      </c>
      <c r="DH8" s="72">
        <v>13</v>
      </c>
      <c r="DI8" s="72">
        <v>12.7</v>
      </c>
      <c r="DJ8" s="72">
        <v>13.4</v>
      </c>
      <c r="DK8" s="72">
        <v>12.4</v>
      </c>
      <c r="DL8" s="72">
        <v>12.5</v>
      </c>
      <c r="DM8" s="72">
        <v>20.9</v>
      </c>
      <c r="DN8" s="72">
        <v>20.7</v>
      </c>
      <c r="DO8" s="72">
        <v>20.6</v>
      </c>
      <c r="DP8" s="72">
        <v>20.5</v>
      </c>
      <c r="DQ8" s="72">
        <v>20.2</v>
      </c>
      <c r="DR8" s="72">
        <v>24.8</v>
      </c>
      <c r="DS8" s="71">
        <v>32.9</v>
      </c>
      <c r="DT8" s="71">
        <v>34.799999999999997</v>
      </c>
      <c r="DU8" s="71">
        <v>36.6</v>
      </c>
      <c r="DV8" s="71">
        <v>38.700000000000003</v>
      </c>
      <c r="DW8" s="71">
        <v>40.299999999999997</v>
      </c>
      <c r="DX8" s="71">
        <v>44.7</v>
      </c>
      <c r="DY8" s="71">
        <v>46.9</v>
      </c>
      <c r="DZ8" s="71">
        <v>48.6</v>
      </c>
      <c r="EA8" s="71">
        <v>50.8</v>
      </c>
      <c r="EB8" s="71">
        <v>51.4</v>
      </c>
      <c r="EC8" s="71">
        <v>54.8</v>
      </c>
      <c r="ED8" s="71">
        <v>76</v>
      </c>
      <c r="EE8" s="71">
        <v>78.2</v>
      </c>
      <c r="EF8" s="71">
        <v>79</v>
      </c>
      <c r="EG8" s="71">
        <v>79.599999999999994</v>
      </c>
      <c r="EH8" s="71">
        <v>78.3</v>
      </c>
      <c r="EI8" s="71">
        <v>64.2</v>
      </c>
      <c r="EJ8" s="71">
        <v>67.3</v>
      </c>
      <c r="EK8" s="71">
        <v>70.099999999999994</v>
      </c>
      <c r="EL8" s="71">
        <v>72.599999999999994</v>
      </c>
      <c r="EM8" s="71">
        <v>71.900000000000006</v>
      </c>
      <c r="EN8" s="71">
        <v>70.3</v>
      </c>
      <c r="EO8" s="72">
        <v>33572361</v>
      </c>
      <c r="EP8" s="72">
        <v>33332601</v>
      </c>
      <c r="EQ8" s="72">
        <v>33246784</v>
      </c>
      <c r="ER8" s="72">
        <v>33405399</v>
      </c>
      <c r="ES8" s="72">
        <v>33524346</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dcterms:created xsi:type="dcterms:W3CDTF">2021-12-03T08:56:20Z</dcterms:created>
  <dcterms:modified xsi:type="dcterms:W3CDTF">2022-06-29T00:43:23Z</dcterms:modified>
  <cp:category/>
</cp:coreProperties>
</file>