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3中津市ok\"/>
    </mc:Choice>
  </mc:AlternateContent>
  <workbookProtection workbookAlgorithmName="SHA-512" workbookHashValue="2g/EEJNEmWTr2aSxOALABh15gvCB6ZdWilQwPxtIqBChYO0QEMtXyaciyzQeWMnsBEmGM9KUd7ZyGLs3LqlpDA==" workbookSaltValue="+yJJLHuaQr6ubgSwug/PLw==" workbookSpinCount="100000" lockStructure="1"/>
  <bookViews>
    <workbookView xWindow="0" yWindow="0" windowWidth="11730" windowHeight="81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X6" i="5"/>
  <c r="EG12" i="4" s="1"/>
  <c r="W6" i="5"/>
  <c r="V6" i="5"/>
  <c r="U6" i="5"/>
  <c r="T6" i="5"/>
  <c r="S6" i="5"/>
  <c r="EG10" i="4" s="1"/>
  <c r="R6" i="5"/>
  <c r="CN10" i="4" s="1"/>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ID10" i="4"/>
  <c r="FZ10" i="4"/>
  <c r="AU10" i="4"/>
  <c r="B10" i="4"/>
  <c r="LP8" i="4"/>
  <c r="JW8" i="4"/>
  <c r="ID8" i="4"/>
  <c r="FZ8" i="4"/>
  <c r="CN8" i="4"/>
  <c r="B8" i="4"/>
  <c r="HM78" i="4" l="1"/>
  <c r="FL54" i="4"/>
  <c r="FL32" i="4"/>
  <c r="CS78" i="4"/>
  <c r="BX54" i="4"/>
  <c r="BX32" i="4"/>
  <c r="MN54" i="4"/>
  <c r="MN32" i="4"/>
  <c r="MH78" i="4"/>
  <c r="IZ54" i="4"/>
  <c r="IZ32" i="4"/>
  <c r="C11" i="5"/>
  <c r="D11" i="5"/>
  <c r="E11" i="5"/>
  <c r="B11" i="5"/>
  <c r="AE54" i="4" l="1"/>
  <c r="AN78" i="4"/>
  <c r="AE32" i="4"/>
  <c r="KU54" i="4"/>
  <c r="KC78" i="4"/>
  <c r="HG54" i="4"/>
  <c r="HG32" i="4"/>
  <c r="FH78" i="4"/>
  <c r="DS54" i="4"/>
  <c r="DS32" i="4"/>
  <c r="KU32" i="4"/>
  <c r="JJ78" i="4"/>
  <c r="GR32" i="4"/>
  <c r="P32" i="4"/>
  <c r="DD54" i="4"/>
  <c r="U78" i="4"/>
  <c r="P54" i="4"/>
  <c r="KF54" i="4"/>
  <c r="KF32" i="4"/>
  <c r="GR54" i="4"/>
  <c r="EO78" i="4"/>
  <c r="DD32" i="4"/>
  <c r="LY54" i="4"/>
  <c r="EW32" i="4"/>
  <c r="LO78" i="4"/>
  <c r="GT78" i="4"/>
  <c r="EW54" i="4"/>
  <c r="BZ78" i="4"/>
  <c r="BI54" i="4"/>
  <c r="BI32" i="4"/>
  <c r="LY32" i="4"/>
  <c r="IK54" i="4"/>
  <c r="IK32" i="4"/>
  <c r="LJ54" i="4"/>
  <c r="LJ32" i="4"/>
  <c r="HV32" i="4"/>
  <c r="KV78" i="4"/>
  <c r="HV54" i="4"/>
  <c r="GA78" i="4"/>
  <c r="EH54" i="4"/>
  <c r="EH32" i="4"/>
  <c r="BG78" i="4"/>
  <c r="AT54" i="4"/>
  <c r="AT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<sst xmlns="http://schemas.openxmlformats.org/spreadsheetml/2006/main" count="326" uniqueCount="179">
  <si>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</si>
  <si>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</si>
  <si>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</si>
  <si>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</si>
  <si>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</si>
  <si>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</si>
  <si>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</si>
  <si>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</si>
  <si>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</si>
  <si>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</si>
  <si>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</si>
  <si>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</si>
  <si>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</si>
  <si>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</si>
  <si>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</si>
  <si>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</si>
  <si>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</si>
  <si>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</si>
  <si>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</si>
  <si>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</si>
  <si>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</si>
  <si>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</si>
  <si>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</si>
  <si>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</si>
  <si>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</si>
  <si>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</si>
  <si>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</si>
  <si>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</si>
  <si>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</si>
  <si>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</si>
  <si>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</si>
  <si>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</si>
  <si>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</si>
  <si>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</si>
  <si>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</si>
  <si>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</si>
  <si>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</si>
  <si>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</si>
  <si>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</si>
  <si>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</si>
  <si>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</si>
  <si>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</si>
  <si>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</si>
  <si>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</si>
  <si>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</si>
  <si>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</si>
  <si>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</si>
  <si>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</si>
  <si>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</si>
  <si>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</si>
  <si>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</si>
  <si>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</si>
  <si>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</si>
  <si>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</si>
  <si>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</si>
  <si>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</si>
  <si>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</si>
  <si>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</si>
  <si>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</si>
  <si>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</si>
  <si>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</si>
  <si>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</si>
  <si>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</si>
  <si>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</si>
  <si>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</si>
  <si>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</si>
  <si>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</si>
  <si>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</si>
  <si>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</si>
  <si>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</si>
  <si>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</si>
  <si>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</si>
  <si>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</si>
  <si>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</si>
  <si>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</si>
  <si>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</si>
  <si>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</si>
  <si>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</si>
  <si>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</si>
  <si>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</si>
  <si>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</si>
  <si>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</si>
  <si>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</si>
  <si>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</si>
  <si>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</si>
  <si>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</si>
  <si>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</si>
  <si>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</si>
  <si>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</si>
  <si>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</si>
  <si>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</si>
  <si>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</si>
  <si>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</si>
  <si>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</si>
  <si>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</si>
  <si>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</si>
  <si>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</si>
  <si>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</si>
  <si>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</si>
  <si>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</si>
  <si>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</si>
  <si>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</si>
  <si>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</si>
  <si>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</si>
  <si>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</si>
  <si>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</si>
  <si>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</si>
  <si>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</si>
  <si>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</si>
  <si>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</si>
  <si>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</si>
  <si>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</si>
  <si>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</si>
  <si>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</si>
  <si>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</si>
  <si>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</si>
  <si>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</si>
  <si>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</si>
  <si>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</si>
  <si>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</si>
  <si>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</si>
  <si>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</si>
  <si>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</si>
  <si>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</si>
  <si>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</si>
  <si>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</si>
  <si>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</si>
  <si>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</si>
  <si>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</si>
  <si>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</si>
  <si>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</si>
  <si>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</si>
  <si>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</si>
  <si>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</si>
  <si>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</si>
  <si>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</si>
  <si>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</si>
  <si>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</si>
  <si>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</si>
  <si>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</si>
  <si>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</si>
  <si>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</si>
  <si>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</si>
  <si>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</si>
  <si>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</si>
  <si>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</si>
  <si>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</si>
  <si>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</si>
  <si>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</si>
  <si>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</si>
  <si>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</si>
  <si>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</si>
  <si>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</si>
  <si>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</si>
  <si>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</si>
  <si>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</si>
  <si>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</si>
  <si>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</si>
  <si>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</si>
  <si>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</si>
  <si>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</si>
  <si>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</si>
  <si>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</si>
  <si>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</si>
  <si>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</si>
  <si>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</si>
  <si>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</si>
  <si>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</si>
  <si>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</si>
  <si>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</si>
  <si>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</si>
  <si>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</si>
  <si>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</si>
  <si>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</si>
  <si>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</si>
  <si>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の状況を示す指標である「医業収支比率」においては、コロナ禍による患者の受診抑制はあったものの、類似病院・全国平均値と比較しても高い水準にあり、また経常収支比率も100を超えていることから健全な病院運営が行えていると思われる。
　主な要因としては、救急患者・紹介患者を積極的に受入れていることもあり、病床利用率が高いこと。がん患者に対する化学療法や手術が必要な症例が多いため、診療単価も高い傾向にあること。また一方で「職員給与費対医業収益比率」については、健全経営の目安である50％を若干上回っているものの、他の類似病院と比較し低い水準で推移していること等から効率的な経営が行われていると思われる。</t>
    <rPh sb="17" eb="19">
      <t>シュウシ</t>
    </rPh>
    <rPh sb="31" eb="32">
      <t>ワザワイ</t>
    </rPh>
    <rPh sb="35" eb="37">
      <t>カンジャ</t>
    </rPh>
    <rPh sb="38" eb="42">
      <t>ジュシンヨクセイ</t>
    </rPh>
    <rPh sb="50" eb="54">
      <t>ルイジビョウイン</t>
    </rPh>
    <rPh sb="55" eb="60">
      <t>ゼンコクヘイキンチ</t>
    </rPh>
    <rPh sb="61" eb="63">
      <t>ヒカク</t>
    </rPh>
    <rPh sb="66" eb="67">
      <t>タカ</t>
    </rPh>
    <rPh sb="68" eb="70">
      <t>スイジュン</t>
    </rPh>
    <rPh sb="76" eb="82">
      <t>ケイジョウシュウシヒリツ</t>
    </rPh>
    <rPh sb="87" eb="88">
      <t>コ</t>
    </rPh>
    <rPh sb="96" eb="98">
      <t>ケンゼン</t>
    </rPh>
    <rPh sb="99" eb="103">
      <t>ビョウインウンエイ</t>
    </rPh>
    <rPh sb="104" eb="105">
      <t>オコナ</t>
    </rPh>
    <rPh sb="110" eb="111">
      <t>オモ</t>
    </rPh>
    <rPh sb="117" eb="118">
      <t>オモ</t>
    </rPh>
    <rPh sb="119" eb="121">
      <t>ヨウイン</t>
    </rPh>
    <rPh sb="126" eb="130">
      <t>キュウキュウカンジャ</t>
    </rPh>
    <rPh sb="131" eb="135">
      <t>ショウカイカンジャ</t>
    </rPh>
    <rPh sb="136" eb="139">
      <t>セッキョクテキ</t>
    </rPh>
    <rPh sb="140" eb="142">
      <t>ウケイ</t>
    </rPh>
    <rPh sb="152" eb="157">
      <t>ビョウショウリヨウリツ</t>
    </rPh>
    <rPh sb="158" eb="159">
      <t>タカ</t>
    </rPh>
    <rPh sb="165" eb="167">
      <t>カンジャ</t>
    </rPh>
    <rPh sb="168" eb="169">
      <t>タイ</t>
    </rPh>
    <rPh sb="171" eb="175">
      <t>カガクリョウホウ</t>
    </rPh>
    <rPh sb="176" eb="178">
      <t>シュジュツ</t>
    </rPh>
    <rPh sb="179" eb="181">
      <t>ヒツヨウ</t>
    </rPh>
    <rPh sb="182" eb="184">
      <t>ショウレイ</t>
    </rPh>
    <rPh sb="185" eb="186">
      <t>オオ</t>
    </rPh>
    <rPh sb="190" eb="194">
      <t>シンリョウタンカ</t>
    </rPh>
    <rPh sb="195" eb="196">
      <t>タカ</t>
    </rPh>
    <rPh sb="197" eb="199">
      <t>ケイコウ</t>
    </rPh>
    <rPh sb="207" eb="209">
      <t>イッポウ</t>
    </rPh>
    <rPh sb="211" eb="213">
      <t>ショクイン</t>
    </rPh>
    <rPh sb="213" eb="216">
      <t>キュウヨヒ</t>
    </rPh>
    <rPh sb="216" eb="217">
      <t>タイ</t>
    </rPh>
    <rPh sb="217" eb="223">
      <t>イギョウシュウエキヒリツ</t>
    </rPh>
    <rPh sb="244" eb="246">
      <t>ジャッカン</t>
    </rPh>
    <rPh sb="246" eb="248">
      <t>ウワマワ</t>
    </rPh>
    <rPh sb="256" eb="257">
      <t>タ</t>
    </rPh>
    <rPh sb="258" eb="262">
      <t>ルイジビョウイン</t>
    </rPh>
    <rPh sb="263" eb="265">
      <t>ヒカク</t>
    </rPh>
    <rPh sb="266" eb="267">
      <t>ヒク</t>
    </rPh>
    <rPh sb="268" eb="270">
      <t>スイジュン</t>
    </rPh>
    <rPh sb="271" eb="273">
      <t>スイイ</t>
    </rPh>
    <rPh sb="279" eb="280">
      <t>ナド</t>
    </rPh>
    <rPh sb="282" eb="285">
      <t>コウリツテキ</t>
    </rPh>
    <rPh sb="286" eb="288">
      <t>ケイエイ</t>
    </rPh>
    <rPh sb="289" eb="290">
      <t>オコナ</t>
    </rPh>
    <rPh sb="296" eb="297">
      <t>オモ</t>
    </rPh>
    <phoneticPr fontId="5"/>
  </si>
  <si>
    <r>
      <t>　2012年10月に新病院の稼働、また2018年2月には新病棟、リハビリ棟を稼働させており、施設・設備共に比較的新しいこともあり、「有形固定資産減価償却率」は低い数値となっている。
　「</t>
    </r>
    <r>
      <rPr>
        <sz val="10"/>
        <rFont val="ＭＳ ゴシック"/>
        <family val="3"/>
        <charset val="128"/>
      </rPr>
      <t>器</t>
    </r>
    <r>
      <rPr>
        <sz val="10"/>
        <color theme="1"/>
        <rFont val="ＭＳ ゴシック"/>
        <family val="3"/>
        <charset val="128"/>
      </rPr>
      <t>械備品減価償却率」については、新病院稼働時に購入した医療機器等の減価償却がほぼ終了したため平均値より高い値となっているが、今後は計画的に更新を行う予定であり、数値は徐々に低下していくと思われる。
　「１床当たりの有形固定資産」については、平均値を若干超えているが、主な要因としては、新病棟・リハビリ棟の設備投資による有形固定資産の増が影響していると考えられる。</t>
    </r>
    <rPh sb="5" eb="6">
      <t>ネン</t>
    </rPh>
    <rPh sb="8" eb="9">
      <t>ガツ</t>
    </rPh>
    <rPh sb="10" eb="13">
      <t>シンビョウイン</t>
    </rPh>
    <rPh sb="14" eb="16">
      <t>カドウ</t>
    </rPh>
    <rPh sb="23" eb="24">
      <t>ネン</t>
    </rPh>
    <rPh sb="25" eb="26">
      <t>ガツ</t>
    </rPh>
    <rPh sb="28" eb="31">
      <t>シンビョウトウ</t>
    </rPh>
    <rPh sb="36" eb="37">
      <t>トウ</t>
    </rPh>
    <rPh sb="38" eb="40">
      <t>カドウ</t>
    </rPh>
    <rPh sb="46" eb="48">
      <t>シセツ</t>
    </rPh>
    <rPh sb="49" eb="51">
      <t>セツビ</t>
    </rPh>
    <rPh sb="51" eb="52">
      <t>トモ</t>
    </rPh>
    <rPh sb="53" eb="56">
      <t>ヒカクテキ</t>
    </rPh>
    <rPh sb="56" eb="57">
      <t>アタラ</t>
    </rPh>
    <rPh sb="79" eb="80">
      <t>ヒク</t>
    </rPh>
    <rPh sb="81" eb="83">
      <t>スウチ</t>
    </rPh>
    <rPh sb="93" eb="95">
      <t>キカイ</t>
    </rPh>
    <rPh sb="112" eb="114">
      <t>カドウ</t>
    </rPh>
    <rPh sb="124" eb="125">
      <t>ナド</t>
    </rPh>
    <rPh sb="155" eb="157">
      <t>コンゴ</t>
    </rPh>
    <rPh sb="173" eb="175">
      <t>スウチ</t>
    </rPh>
    <rPh sb="176" eb="178">
      <t>ジョジョ</t>
    </rPh>
    <rPh sb="179" eb="181">
      <t>テイカ</t>
    </rPh>
    <rPh sb="186" eb="187">
      <t>オモ</t>
    </rPh>
    <rPh sb="217" eb="219">
      <t>ジャッカン</t>
    </rPh>
    <rPh sb="219" eb="220">
      <t>コ</t>
    </rPh>
    <rPh sb="226" eb="227">
      <t>オモ</t>
    </rPh>
    <rPh sb="228" eb="230">
      <t>ヨウイン</t>
    </rPh>
    <rPh sb="235" eb="238">
      <t>シンビョウトウ</t>
    </rPh>
    <rPh sb="243" eb="244">
      <t>トウ</t>
    </rPh>
    <rPh sb="245" eb="249">
      <t>セツビトウシ</t>
    </rPh>
    <rPh sb="252" eb="258">
      <t>ユウケイコテイシサン</t>
    </rPh>
    <rPh sb="259" eb="260">
      <t>ゾウ</t>
    </rPh>
    <rPh sb="261" eb="263">
      <t>エイキョウ</t>
    </rPh>
    <rPh sb="268" eb="269">
      <t>カンガ</t>
    </rPh>
    <phoneticPr fontId="5"/>
  </si>
  <si>
    <t xml:space="preserve">　地域で唯一の中核公的病院として、急性期を中心とした医療を提供している。主な指定状況としては、「地域医療支援病院」「救急告示病院」「地域周産期母子医療センター」「災害拠点病院」「地域がん診療連携拠点病院」等があり、がん、脳卒中・心筋梗塞等の心血管疾患、小児周産期等の疾患等、幅広い疾患に対応している。また地域医療機関との連携にも力を入れており、地域完結型医療の提供に努めている。
　救急医療については、救急搬送患者や地域医療機関からの紹介患者を積極的に受入れ、地域住民のみなさまが安心して生活できるよう努力している。
</t>
    <rPh sb="21" eb="23">
      <t>チュウシン</t>
    </rPh>
    <rPh sb="26" eb="28">
      <t>イリョウ</t>
    </rPh>
    <rPh sb="29" eb="31">
      <t>テイキョウ</t>
    </rPh>
    <rPh sb="36" eb="37">
      <t>オモ</t>
    </rPh>
    <rPh sb="38" eb="40">
      <t>シテイ</t>
    </rPh>
    <rPh sb="40" eb="42">
      <t>ジョウキョウ</t>
    </rPh>
    <rPh sb="102" eb="103">
      <t>ナド</t>
    </rPh>
    <rPh sb="110" eb="113">
      <t>ノウソッチュウ</t>
    </rPh>
    <rPh sb="114" eb="118">
      <t>シンキンコウソク</t>
    </rPh>
    <rPh sb="118" eb="119">
      <t>ナド</t>
    </rPh>
    <rPh sb="120" eb="123">
      <t>シンケッカン</t>
    </rPh>
    <rPh sb="123" eb="125">
      <t>シッカン</t>
    </rPh>
    <rPh sb="126" eb="128">
      <t>ショウニ</t>
    </rPh>
    <rPh sb="128" eb="131">
      <t>シュウサンキ</t>
    </rPh>
    <rPh sb="131" eb="132">
      <t>ナド</t>
    </rPh>
    <rPh sb="133" eb="135">
      <t>シッカン</t>
    </rPh>
    <rPh sb="135" eb="136">
      <t>ナド</t>
    </rPh>
    <rPh sb="137" eb="139">
      <t>ハバヒロ</t>
    </rPh>
    <rPh sb="140" eb="142">
      <t>シッカン</t>
    </rPh>
    <rPh sb="143" eb="145">
      <t>タイオウ</t>
    </rPh>
    <rPh sb="152" eb="158">
      <t>チイキイリョウキカン</t>
    </rPh>
    <rPh sb="160" eb="162">
      <t>レンケイ</t>
    </rPh>
    <rPh sb="164" eb="165">
      <t>チカラ</t>
    </rPh>
    <rPh sb="166" eb="167">
      <t>イ</t>
    </rPh>
    <rPh sb="172" eb="177">
      <t>チイキカンケツガタ</t>
    </rPh>
    <rPh sb="177" eb="179">
      <t>イリョウ</t>
    </rPh>
    <rPh sb="180" eb="182">
      <t>テイキョウ</t>
    </rPh>
    <rPh sb="183" eb="184">
      <t>ツト</t>
    </rPh>
    <rPh sb="191" eb="195">
      <t>キュウキュウイリョウ</t>
    </rPh>
    <rPh sb="201" eb="207">
      <t>キュウキュウハンソウカンジャ</t>
    </rPh>
    <rPh sb="208" eb="214">
      <t>チイキイリョウキカン</t>
    </rPh>
    <rPh sb="217" eb="221">
      <t>ショウカイカンジャ</t>
    </rPh>
    <rPh sb="222" eb="225">
      <t>セッキョクテキ</t>
    </rPh>
    <rPh sb="226" eb="228">
      <t>ウケイ</t>
    </rPh>
    <rPh sb="230" eb="234">
      <t>チイキジュウミン</t>
    </rPh>
    <rPh sb="240" eb="242">
      <t>アンシン</t>
    </rPh>
    <rPh sb="244" eb="246">
      <t>セイカツ</t>
    </rPh>
    <rPh sb="251" eb="253">
      <t>ドリョク</t>
    </rPh>
    <phoneticPr fontId="5"/>
  </si>
  <si>
    <t>　当院は地域医療支援病院・地域がん診療連携拠点病院・地域周産期母子医療センター等の各種指定を受け、また救急患者や紹介患者等も積極的に受入れていることもあり、病床利用率・診療単価も高く、医業収支比率・経常収支比率等の経営指標の数値は良好であるといえる。
　老朽化の状況については、器械備品減価償却率が高くなっているが、計画的に医療機器等の更新を進めていく予定であり、徐々に改善していくと思われる。
　大分県北部医療圏の中核病院として、経常収支比率、医業収支比率等の経営指標を意識し、効率的な病院運営を心掛け、地域のニーズにあった適切な医療を永続的に提供できるよう努力していく。
　</t>
    <rPh sb="1" eb="3">
      <t>トウイン</t>
    </rPh>
    <rPh sb="4" eb="12">
      <t>チイキイリョウシエンビョウイン</t>
    </rPh>
    <rPh sb="13" eb="15">
      <t>チイキ</t>
    </rPh>
    <rPh sb="17" eb="25">
      <t>シンリョウレンケイキョテンビョウイン</t>
    </rPh>
    <rPh sb="26" eb="31">
      <t>チイキシュウサンキ</t>
    </rPh>
    <rPh sb="31" eb="35">
      <t>ボシイリョウ</t>
    </rPh>
    <rPh sb="39" eb="40">
      <t>ナド</t>
    </rPh>
    <rPh sb="41" eb="43">
      <t>カクシュ</t>
    </rPh>
    <rPh sb="43" eb="45">
      <t>シテイ</t>
    </rPh>
    <rPh sb="46" eb="47">
      <t>ウ</t>
    </rPh>
    <rPh sb="51" eb="55">
      <t>キュウキュウカンジャ</t>
    </rPh>
    <rPh sb="56" eb="60">
      <t>ショウカイカンジャ</t>
    </rPh>
    <rPh sb="60" eb="61">
      <t>ナド</t>
    </rPh>
    <rPh sb="62" eb="65">
      <t>セッキョクテキ</t>
    </rPh>
    <rPh sb="66" eb="68">
      <t>ウケイ</t>
    </rPh>
    <rPh sb="78" eb="80">
      <t>ビョウショウ</t>
    </rPh>
    <rPh sb="80" eb="83">
      <t>リヨウリツ</t>
    </rPh>
    <rPh sb="84" eb="88">
      <t>シンリョウタンカ</t>
    </rPh>
    <rPh sb="89" eb="90">
      <t>タカ</t>
    </rPh>
    <rPh sb="92" eb="98">
      <t>イギョウシュウシヒリツ</t>
    </rPh>
    <rPh sb="99" eb="105">
      <t>ケイジョウシュウシヒリツ</t>
    </rPh>
    <rPh sb="105" eb="106">
      <t>ナド</t>
    </rPh>
    <rPh sb="107" eb="111">
      <t>ケイエイシヒョウ</t>
    </rPh>
    <rPh sb="112" eb="114">
      <t>スウチ</t>
    </rPh>
    <rPh sb="115" eb="117">
      <t>リョウコウ</t>
    </rPh>
    <rPh sb="127" eb="130">
      <t>ロウキュウカ</t>
    </rPh>
    <rPh sb="131" eb="133">
      <t>ジョウキョウ</t>
    </rPh>
    <rPh sb="143" eb="148">
      <t>ゲンカショウキャクリツ</t>
    </rPh>
    <rPh sb="149" eb="150">
      <t>タカ</t>
    </rPh>
    <rPh sb="158" eb="161">
      <t>ケイカクテキ</t>
    </rPh>
    <rPh sb="162" eb="166">
      <t>イリョウキキ</t>
    </rPh>
    <rPh sb="166" eb="167">
      <t>ナド</t>
    </rPh>
    <rPh sb="168" eb="170">
      <t>コウシン</t>
    </rPh>
    <rPh sb="171" eb="172">
      <t>スス</t>
    </rPh>
    <rPh sb="176" eb="178">
      <t>ヨテイ</t>
    </rPh>
    <rPh sb="182" eb="184">
      <t>ジョジョ</t>
    </rPh>
    <rPh sb="185" eb="187">
      <t>カイゼン</t>
    </rPh>
    <rPh sb="192" eb="193">
      <t>オモ</t>
    </rPh>
    <rPh sb="199" eb="202">
      <t>オオイタケン</t>
    </rPh>
    <rPh sb="202" eb="207">
      <t>ホクブイリョウケン</t>
    </rPh>
    <rPh sb="208" eb="212">
      <t>チュウカクビョウイン</t>
    </rPh>
    <rPh sb="216" eb="222">
      <t>ケイジョウシュウシヒリツ</t>
    </rPh>
    <rPh sb="223" eb="229">
      <t>イギョウシュウシヒリツ</t>
    </rPh>
    <rPh sb="229" eb="230">
      <t>ナド</t>
    </rPh>
    <rPh sb="231" eb="233">
      <t>ケイエイ</t>
    </rPh>
    <rPh sb="233" eb="235">
      <t>シヒョウ</t>
    </rPh>
    <rPh sb="236" eb="238">
      <t>イシキ</t>
    </rPh>
    <rPh sb="240" eb="243">
      <t>コウリツテキ</t>
    </rPh>
    <rPh sb="244" eb="248">
      <t>ビョウインウンエイ</t>
    </rPh>
    <rPh sb="249" eb="251">
      <t>ココロガ</t>
    </rPh>
    <rPh sb="253" eb="255">
      <t>チイキ</t>
    </rPh>
    <rPh sb="263" eb="265">
      <t>テキセツ</t>
    </rPh>
    <rPh sb="266" eb="268">
      <t>イリョウ</t>
    </rPh>
    <rPh sb="269" eb="272">
      <t>エイゾクテキ</t>
    </rPh>
    <rPh sb="273" eb="275">
      <t>テイキョウ</t>
    </rPh>
    <rPh sb="280" eb="282">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</si>
</sst>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95.6</c:v>
                </c:pt>
                <c:pt idx="1">
                  <c:v>95.2</c:v>
                </c:pt>
                <c:pt idx="2">
                  <c:v>93.7</c:v>
                </c:pt>
                <c:pt idx="3">
                  <c:v>100.6</c:v>
                </c:pt>
                <c:pt idx="4">
                  <c:v>93.1</c:v>
                </c:pt>
              </c:numCache>
            </c:numRef>
          </c:val>
          <c:extLst>
            <c:ext xmlns:c16="http://schemas.microsoft.com/office/drawing/2014/chart" uri="{C3380CC4-5D6E-409C-BE32-E72D297353CC}">
              <c16:uniqueId val="{00000000-937F-4019-9967-FC21E229AE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937F-4019-9967-FC21E229AE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1A-41CC-9C5A-8E4F9498C2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601A-41CC-9C5A-8E4F9498C2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99.4</c:v>
                </c:pt>
                <c:pt idx="1">
                  <c:v>98.5</c:v>
                </c:pt>
                <c:pt idx="2">
                  <c:v>99.3</c:v>
                </c:pt>
                <c:pt idx="3">
                  <c:v>99.7</c:v>
                </c:pt>
                <c:pt idx="4">
                  <c:v>93.7</c:v>
                </c:pt>
              </c:numCache>
            </c:numRef>
          </c:val>
          <c:extLst>
            <c:ext xmlns:c16="http://schemas.microsoft.com/office/drawing/2014/chart" uri="{C3380CC4-5D6E-409C-BE32-E72D297353CC}">
              <c16:uniqueId val="{00000000-4712-44B8-B7C3-77ADE146B3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4712-44B8-B7C3-77ADE146B3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101.5</c:v>
                </c:pt>
                <c:pt idx="1">
                  <c:v>100.6</c:v>
                </c:pt>
                <c:pt idx="2">
                  <c:v>100.6</c:v>
                </c:pt>
                <c:pt idx="3">
                  <c:v>100.4</c:v>
                </c:pt>
                <c:pt idx="4">
                  <c:v>100.7</c:v>
                </c:pt>
              </c:numCache>
            </c:numRef>
          </c:val>
          <c:extLst>
            <c:ext xmlns:c16="http://schemas.microsoft.com/office/drawing/2014/chart" uri="{C3380CC4-5D6E-409C-BE32-E72D297353CC}">
              <c16:uniqueId val="{00000000-807C-4882-AE37-00AB390E77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07C-4882-AE37-00AB390E77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37.6</c:v>
                </c:pt>
                <c:pt idx="1">
                  <c:v>41.8</c:v>
                </c:pt>
                <c:pt idx="2">
                  <c:v>39.1</c:v>
                </c:pt>
                <c:pt idx="3">
                  <c:v>43.5</c:v>
                </c:pt>
                <c:pt idx="4">
                  <c:v>47.1</c:v>
                </c:pt>
              </c:numCache>
            </c:numRef>
          </c:val>
          <c:extLst>
            <c:ext xmlns:c16="http://schemas.microsoft.com/office/drawing/2014/chart" uri="{C3380CC4-5D6E-409C-BE32-E72D297353CC}">
              <c16:uniqueId val="{00000000-C836-4810-BDBF-CB1E7DB393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C836-4810-BDBF-CB1E7DB3935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69.099999999999994</c:v>
                </c:pt>
                <c:pt idx="1">
                  <c:v>70</c:v>
                </c:pt>
                <c:pt idx="2">
                  <c:v>73.400000000000006</c:v>
                </c:pt>
                <c:pt idx="3">
                  <c:v>78.5</c:v>
                </c:pt>
                <c:pt idx="4">
                  <c:v>81</c:v>
                </c:pt>
              </c:numCache>
            </c:numRef>
          </c:val>
          <c:extLst>
            <c:ext xmlns:c16="http://schemas.microsoft.com/office/drawing/2014/chart" uri="{C3380CC4-5D6E-409C-BE32-E72D297353CC}">
              <c16:uniqueId val="{00000000-ABF5-4025-9C8B-A0FE8C8109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ABF5-4025-9C8B-A0FE8C8109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37089420</c:v>
                </c:pt>
                <c:pt idx="1">
                  <c:v>38570024</c:v>
                </c:pt>
                <c:pt idx="2">
                  <c:v>46493256</c:v>
                </c:pt>
                <c:pt idx="3">
                  <c:v>46659408</c:v>
                </c:pt>
                <c:pt idx="4">
                  <c:v>46860400</c:v>
                </c:pt>
              </c:numCache>
            </c:numRef>
          </c:val>
          <c:extLst>
            <c:ext xmlns:c16="http://schemas.microsoft.com/office/drawing/2014/chart" uri="{C3380CC4-5D6E-409C-BE32-E72D297353CC}">
              <c16:uniqueId val="{00000000-8DE4-4E7B-83B0-BB229828A8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8DE4-4E7B-83B0-BB229828A8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23.7</c:v>
                </c:pt>
                <c:pt idx="1">
                  <c:v>24.1</c:v>
                </c:pt>
                <c:pt idx="2">
                  <c:v>26</c:v>
                </c:pt>
                <c:pt idx="3">
                  <c:v>27.4</c:v>
                </c:pt>
                <c:pt idx="4">
                  <c:v>27.8</c:v>
                </c:pt>
              </c:numCache>
            </c:numRef>
          </c:val>
          <c:extLst>
            <c:ext xmlns:c16="http://schemas.microsoft.com/office/drawing/2014/chart" uri="{C3380CC4-5D6E-409C-BE32-E72D297353CC}">
              <c16:uniqueId val="{00000000-01BE-45BA-A0FA-BDDD33E0C3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01BE-45BA-A0FA-BDDD33E0C3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47.2</c:v>
                </c:pt>
                <c:pt idx="1">
                  <c:v>46.3</c:v>
                </c:pt>
                <c:pt idx="2">
                  <c:v>48.3</c:v>
                </c:pt>
                <c:pt idx="3">
                  <c:v>47.7</c:v>
                </c:pt>
                <c:pt idx="4">
                  <c:v>52.6</c:v>
                </c:pt>
              </c:numCache>
            </c:numRef>
          </c:val>
          <c:extLst>
            <c:ext xmlns:c16="http://schemas.microsoft.com/office/drawing/2014/chart" uri="{C3380CC4-5D6E-409C-BE32-E72D297353CC}">
              <c16:uniqueId val="{00000000-CC92-4DFA-8EE8-A87A5F2F58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CC92-4DFA-8EE8-A87A5F2F58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21522</c:v>
                </c:pt>
                <c:pt idx="1">
                  <c:v>21674</c:v>
                </c:pt>
                <c:pt idx="2">
                  <c:v>24851</c:v>
                </c:pt>
                <c:pt idx="3">
                  <c:v>27389</c:v>
                </c:pt>
                <c:pt idx="4">
                  <c:v>29372</c:v>
                </c:pt>
              </c:numCache>
            </c:numRef>
          </c:val>
          <c:extLst>
            <c:ext xmlns:c16="http://schemas.microsoft.com/office/drawing/2014/chart" uri="{C3380CC4-5D6E-409C-BE32-E72D297353CC}">
              <c16:uniqueId val="{00000000-EBAA-4B8E-AC51-8105B4F0F58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EBAA-4B8E-AC51-8105B4F0F58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52848</c:v>
                </c:pt>
                <c:pt idx="1">
                  <c:v>53737</c:v>
                </c:pt>
                <c:pt idx="2">
                  <c:v>56298</c:v>
                </c:pt>
                <c:pt idx="3">
                  <c:v>57230</c:v>
                </c:pt>
                <c:pt idx="4">
                  <c:v>57332</c:v>
                </c:pt>
              </c:numCache>
            </c:numRef>
          </c:val>
          <c:extLst>
            <c:ext xmlns:c16="http://schemas.microsoft.com/office/drawing/2014/chart" uri="{C3380CC4-5D6E-409C-BE32-E72D297353CC}">
              <c16:uniqueId val="{00000000-CE61-4F85-94C8-F035F231DD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E61-4F85-94C8-F035F231DD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大分県中津市　中津市民病院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83808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21021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177</v>
      </c>
      <c r="NK22" s="120"/>
      <c r="NL22" s="120"/>
      <c r="NM22" s="120"/>
      <c r="NN22" s="120"/>
      <c r="NO22" s="120"/>
      <c r="NP22" s="120"/>
      <c r="NQ22" s="120"/>
      <c r="NR22" s="120"/>
      <c r="NS22" s="120"/>
      <c r="NT22" s="120"/>
      <c r="NU22" s="120"/>
      <c r="NV22" s="120"/>
      <c r="NW22" s="120"/>
      <c r="NX22" s="121"/>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55</v>
      </c>
    </row>
    <row r="32" spans="1:393" ht="13.5" customHeight="1" x14ac:dyDescent="0.15">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101.5</v>
      </c>
      <c r="Q33" s="130"/>
      <c r="R33" s="130"/>
      <c r="S33" s="130"/>
      <c r="T33" s="130"/>
      <c r="U33" s="130"/>
      <c r="V33" s="130"/>
      <c r="W33" s="130"/>
      <c r="X33" s="130"/>
      <c r="Y33" s="130"/>
      <c r="Z33" s="130"/>
      <c r="AA33" s="130"/>
      <c r="AB33" s="130"/>
      <c r="AC33" s="130"/>
      <c r="AD33" s="131"/>
      <c r="AE33" s="129">
        <f>データ!AJ7</f>
        <v>100.6</v>
      </c>
      <c r="AF33" s="130"/>
      <c r="AG33" s="130"/>
      <c r="AH33" s="130"/>
      <c r="AI33" s="130"/>
      <c r="AJ33" s="130"/>
      <c r="AK33" s="130"/>
      <c r="AL33" s="130"/>
      <c r="AM33" s="130"/>
      <c r="AN33" s="130"/>
      <c r="AO33" s="130"/>
      <c r="AP33" s="130"/>
      <c r="AQ33" s="130"/>
      <c r="AR33" s="130"/>
      <c r="AS33" s="131"/>
      <c r="AT33" s="129">
        <f>データ!AK7</f>
        <v>100.6</v>
      </c>
      <c r="AU33" s="130"/>
      <c r="AV33" s="130"/>
      <c r="AW33" s="130"/>
      <c r="AX33" s="130"/>
      <c r="AY33" s="130"/>
      <c r="AZ33" s="130"/>
      <c r="BA33" s="130"/>
      <c r="BB33" s="130"/>
      <c r="BC33" s="130"/>
      <c r="BD33" s="130"/>
      <c r="BE33" s="130"/>
      <c r="BF33" s="130"/>
      <c r="BG33" s="130"/>
      <c r="BH33" s="131"/>
      <c r="BI33" s="129">
        <f>データ!AL7</f>
        <v>100.4</v>
      </c>
      <c r="BJ33" s="130"/>
      <c r="BK33" s="130"/>
      <c r="BL33" s="130"/>
      <c r="BM33" s="130"/>
      <c r="BN33" s="130"/>
      <c r="BO33" s="130"/>
      <c r="BP33" s="130"/>
      <c r="BQ33" s="130"/>
      <c r="BR33" s="130"/>
      <c r="BS33" s="130"/>
      <c r="BT33" s="130"/>
      <c r="BU33" s="130"/>
      <c r="BV33" s="130"/>
      <c r="BW33" s="131"/>
      <c r="BX33" s="129">
        <f>データ!AM7</f>
        <v>100.7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99.4</v>
      </c>
      <c r="DE33" s="130"/>
      <c r="DF33" s="130"/>
      <c r="DG33" s="130"/>
      <c r="DH33" s="130"/>
      <c r="DI33" s="130"/>
      <c r="DJ33" s="130"/>
      <c r="DK33" s="130"/>
      <c r="DL33" s="130"/>
      <c r="DM33" s="130"/>
      <c r="DN33" s="130"/>
      <c r="DO33" s="130"/>
      <c r="DP33" s="130"/>
      <c r="DQ33" s="130"/>
      <c r="DR33" s="131"/>
      <c r="DS33" s="129">
        <f>データ!AU7</f>
        <v>98.5</v>
      </c>
      <c r="DT33" s="130"/>
      <c r="DU33" s="130"/>
      <c r="DV33" s="130"/>
      <c r="DW33" s="130"/>
      <c r="DX33" s="130"/>
      <c r="DY33" s="130"/>
      <c r="DZ33" s="130"/>
      <c r="EA33" s="130"/>
      <c r="EB33" s="130"/>
      <c r="EC33" s="130"/>
      <c r="ED33" s="130"/>
      <c r="EE33" s="130"/>
      <c r="EF33" s="130"/>
      <c r="EG33" s="131"/>
      <c r="EH33" s="129">
        <f>データ!AV7</f>
        <v>99.3</v>
      </c>
      <c r="EI33" s="130"/>
      <c r="EJ33" s="130"/>
      <c r="EK33" s="130"/>
      <c r="EL33" s="130"/>
      <c r="EM33" s="130"/>
      <c r="EN33" s="130"/>
      <c r="EO33" s="130"/>
      <c r="EP33" s="130"/>
      <c r="EQ33" s="130"/>
      <c r="ER33" s="130"/>
      <c r="ES33" s="130"/>
      <c r="ET33" s="130"/>
      <c r="EU33" s="130"/>
      <c r="EV33" s="131"/>
      <c r="EW33" s="129">
        <f>データ!AW7</f>
        <v>99.7</v>
      </c>
      <c r="EX33" s="130"/>
      <c r="EY33" s="130"/>
      <c r="EZ33" s="130"/>
      <c r="FA33" s="130"/>
      <c r="FB33" s="130"/>
      <c r="FC33" s="130"/>
      <c r="FD33" s="130"/>
      <c r="FE33" s="130"/>
      <c r="FF33" s="130"/>
      <c r="FG33" s="130"/>
      <c r="FH33" s="130"/>
      <c r="FI33" s="130"/>
      <c r="FJ33" s="130"/>
      <c r="FK33" s="131"/>
      <c r="FL33" s="129">
        <f>データ!AX7</f>
        <v>93.7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95.6</v>
      </c>
      <c r="KG33" s="130"/>
      <c r="KH33" s="130"/>
      <c r="KI33" s="130"/>
      <c r="KJ33" s="130"/>
      <c r="KK33" s="130"/>
      <c r="KL33" s="130"/>
      <c r="KM33" s="130"/>
      <c r="KN33" s="130"/>
      <c r="KO33" s="130"/>
      <c r="KP33" s="130"/>
      <c r="KQ33" s="130"/>
      <c r="KR33" s="130"/>
      <c r="KS33" s="130"/>
      <c r="KT33" s="131"/>
      <c r="KU33" s="129">
        <f>データ!BQ7</f>
        <v>95.2</v>
      </c>
      <c r="KV33" s="130"/>
      <c r="KW33" s="130"/>
      <c r="KX33" s="130"/>
      <c r="KY33" s="130"/>
      <c r="KZ33" s="130"/>
      <c r="LA33" s="130"/>
      <c r="LB33" s="130"/>
      <c r="LC33" s="130"/>
      <c r="LD33" s="130"/>
      <c r="LE33" s="130"/>
      <c r="LF33" s="130"/>
      <c r="LG33" s="130"/>
      <c r="LH33" s="130"/>
      <c r="LI33" s="131"/>
      <c r="LJ33" s="129">
        <f>データ!BR7</f>
        <v>93.7</v>
      </c>
      <c r="LK33" s="130"/>
      <c r="LL33" s="130"/>
      <c r="LM33" s="130"/>
      <c r="LN33" s="130"/>
      <c r="LO33" s="130"/>
      <c r="LP33" s="130"/>
      <c r="LQ33" s="130"/>
      <c r="LR33" s="130"/>
      <c r="LS33" s="130"/>
      <c r="LT33" s="130"/>
      <c r="LU33" s="130"/>
      <c r="LV33" s="130"/>
      <c r="LW33" s="130"/>
      <c r="LX33" s="131"/>
      <c r="LY33" s="129">
        <f>データ!BS7</f>
        <v>100.6</v>
      </c>
      <c r="LZ33" s="130"/>
      <c r="MA33" s="130"/>
      <c r="MB33" s="130"/>
      <c r="MC33" s="130"/>
      <c r="MD33" s="130"/>
      <c r="ME33" s="130"/>
      <c r="MF33" s="130"/>
      <c r="MG33" s="130"/>
      <c r="MH33" s="130"/>
      <c r="MI33" s="130"/>
      <c r="MJ33" s="130"/>
      <c r="MK33" s="130"/>
      <c r="ML33" s="130"/>
      <c r="MM33" s="131"/>
      <c r="MN33" s="129">
        <f>データ!BT7</f>
        <v>93.1</v>
      </c>
      <c r="MO33" s="130"/>
      <c r="MP33" s="130"/>
      <c r="MQ33" s="130"/>
      <c r="MR33" s="130"/>
      <c r="MS33" s="130"/>
      <c r="MT33" s="130"/>
      <c r="MU33" s="130"/>
      <c r="MV33" s="130"/>
      <c r="MW33" s="130"/>
      <c r="MX33" s="130"/>
      <c r="MY33" s="130"/>
      <c r="MZ33" s="130"/>
      <c r="NA33" s="130"/>
      <c r="NB33" s="131"/>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5"/>
      <c r="NK34" s="126"/>
      <c r="NL34" s="126"/>
      <c r="NM34" s="126"/>
      <c r="NN34" s="126"/>
      <c r="NO34" s="126"/>
      <c r="NP34" s="126"/>
      <c r="NQ34" s="126"/>
      <c r="NR34" s="126"/>
      <c r="NS34" s="126"/>
      <c r="NT34" s="126"/>
      <c r="NU34" s="126"/>
      <c r="NV34" s="126"/>
      <c r="NW34" s="126"/>
      <c r="NX34" s="127"/>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38" t="s">
        <v>176</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52848</v>
      </c>
      <c r="Q55" s="145"/>
      <c r="R55" s="145"/>
      <c r="S55" s="145"/>
      <c r="T55" s="145"/>
      <c r="U55" s="145"/>
      <c r="V55" s="145"/>
      <c r="W55" s="145"/>
      <c r="X55" s="145"/>
      <c r="Y55" s="145"/>
      <c r="Z55" s="145"/>
      <c r="AA55" s="145"/>
      <c r="AB55" s="145"/>
      <c r="AC55" s="145"/>
      <c r="AD55" s="146"/>
      <c r="AE55" s="144">
        <f>データ!CB7</f>
        <v>53737</v>
      </c>
      <c r="AF55" s="145"/>
      <c r="AG55" s="145"/>
      <c r="AH55" s="145"/>
      <c r="AI55" s="145"/>
      <c r="AJ55" s="145"/>
      <c r="AK55" s="145"/>
      <c r="AL55" s="145"/>
      <c r="AM55" s="145"/>
      <c r="AN55" s="145"/>
      <c r="AO55" s="145"/>
      <c r="AP55" s="145"/>
      <c r="AQ55" s="145"/>
      <c r="AR55" s="145"/>
      <c r="AS55" s="146"/>
      <c r="AT55" s="144">
        <f>データ!CC7</f>
        <v>56298</v>
      </c>
      <c r="AU55" s="145"/>
      <c r="AV55" s="145"/>
      <c r="AW55" s="145"/>
      <c r="AX55" s="145"/>
      <c r="AY55" s="145"/>
      <c r="AZ55" s="145"/>
      <c r="BA55" s="145"/>
      <c r="BB55" s="145"/>
      <c r="BC55" s="145"/>
      <c r="BD55" s="145"/>
      <c r="BE55" s="145"/>
      <c r="BF55" s="145"/>
      <c r="BG55" s="145"/>
      <c r="BH55" s="146"/>
      <c r="BI55" s="144">
        <f>データ!CD7</f>
        <v>57230</v>
      </c>
      <c r="BJ55" s="145"/>
      <c r="BK55" s="145"/>
      <c r="BL55" s="145"/>
      <c r="BM55" s="145"/>
      <c r="BN55" s="145"/>
      <c r="BO55" s="145"/>
      <c r="BP55" s="145"/>
      <c r="BQ55" s="145"/>
      <c r="BR55" s="145"/>
      <c r="BS55" s="145"/>
      <c r="BT55" s="145"/>
      <c r="BU55" s="145"/>
      <c r="BV55" s="145"/>
      <c r="BW55" s="146"/>
      <c r="BX55" s="144">
        <f>データ!CE7</f>
        <v>57332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21522</v>
      </c>
      <c r="DE55" s="145"/>
      <c r="DF55" s="145"/>
      <c r="DG55" s="145"/>
      <c r="DH55" s="145"/>
      <c r="DI55" s="145"/>
      <c r="DJ55" s="145"/>
      <c r="DK55" s="145"/>
      <c r="DL55" s="145"/>
      <c r="DM55" s="145"/>
      <c r="DN55" s="145"/>
      <c r="DO55" s="145"/>
      <c r="DP55" s="145"/>
      <c r="DQ55" s="145"/>
      <c r="DR55" s="146"/>
      <c r="DS55" s="144">
        <f>データ!CM7</f>
        <v>21674</v>
      </c>
      <c r="DT55" s="145"/>
      <c r="DU55" s="145"/>
      <c r="DV55" s="145"/>
      <c r="DW55" s="145"/>
      <c r="DX55" s="145"/>
      <c r="DY55" s="145"/>
      <c r="DZ55" s="145"/>
      <c r="EA55" s="145"/>
      <c r="EB55" s="145"/>
      <c r="EC55" s="145"/>
      <c r="ED55" s="145"/>
      <c r="EE55" s="145"/>
      <c r="EF55" s="145"/>
      <c r="EG55" s="146"/>
      <c r="EH55" s="144">
        <f>データ!CN7</f>
        <v>24851</v>
      </c>
      <c r="EI55" s="145"/>
      <c r="EJ55" s="145"/>
      <c r="EK55" s="145"/>
      <c r="EL55" s="145"/>
      <c r="EM55" s="145"/>
      <c r="EN55" s="145"/>
      <c r="EO55" s="145"/>
      <c r="EP55" s="145"/>
      <c r="EQ55" s="145"/>
      <c r="ER55" s="145"/>
      <c r="ES55" s="145"/>
      <c r="ET55" s="145"/>
      <c r="EU55" s="145"/>
      <c r="EV55" s="146"/>
      <c r="EW55" s="144">
        <f>データ!CO7</f>
        <v>27389</v>
      </c>
      <c r="EX55" s="145"/>
      <c r="EY55" s="145"/>
      <c r="EZ55" s="145"/>
      <c r="FA55" s="145"/>
      <c r="FB55" s="145"/>
      <c r="FC55" s="145"/>
      <c r="FD55" s="145"/>
      <c r="FE55" s="145"/>
      <c r="FF55" s="145"/>
      <c r="FG55" s="145"/>
      <c r="FH55" s="145"/>
      <c r="FI55" s="145"/>
      <c r="FJ55" s="145"/>
      <c r="FK55" s="146"/>
      <c r="FL55" s="144">
        <f>データ!CP7</f>
        <v>29372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47.2</v>
      </c>
      <c r="GS55" s="130"/>
      <c r="GT55" s="130"/>
      <c r="GU55" s="130"/>
      <c r="GV55" s="130"/>
      <c r="GW55" s="130"/>
      <c r="GX55" s="130"/>
      <c r="GY55" s="130"/>
      <c r="GZ55" s="130"/>
      <c r="HA55" s="130"/>
      <c r="HB55" s="130"/>
      <c r="HC55" s="130"/>
      <c r="HD55" s="130"/>
      <c r="HE55" s="130"/>
      <c r="HF55" s="131"/>
      <c r="HG55" s="129">
        <f>データ!CX7</f>
        <v>46.3</v>
      </c>
      <c r="HH55" s="130"/>
      <c r="HI55" s="130"/>
      <c r="HJ55" s="130"/>
      <c r="HK55" s="130"/>
      <c r="HL55" s="130"/>
      <c r="HM55" s="130"/>
      <c r="HN55" s="130"/>
      <c r="HO55" s="130"/>
      <c r="HP55" s="130"/>
      <c r="HQ55" s="130"/>
      <c r="HR55" s="130"/>
      <c r="HS55" s="130"/>
      <c r="HT55" s="130"/>
      <c r="HU55" s="131"/>
      <c r="HV55" s="129">
        <f>データ!CY7</f>
        <v>48.3</v>
      </c>
      <c r="HW55" s="130"/>
      <c r="HX55" s="130"/>
      <c r="HY55" s="130"/>
      <c r="HZ55" s="130"/>
      <c r="IA55" s="130"/>
      <c r="IB55" s="130"/>
      <c r="IC55" s="130"/>
      <c r="ID55" s="130"/>
      <c r="IE55" s="130"/>
      <c r="IF55" s="130"/>
      <c r="IG55" s="130"/>
      <c r="IH55" s="130"/>
      <c r="II55" s="130"/>
      <c r="IJ55" s="131"/>
      <c r="IK55" s="129">
        <f>データ!CZ7</f>
        <v>47.7</v>
      </c>
      <c r="IL55" s="130"/>
      <c r="IM55" s="130"/>
      <c r="IN55" s="130"/>
      <c r="IO55" s="130"/>
      <c r="IP55" s="130"/>
      <c r="IQ55" s="130"/>
      <c r="IR55" s="130"/>
      <c r="IS55" s="130"/>
      <c r="IT55" s="130"/>
      <c r="IU55" s="130"/>
      <c r="IV55" s="130"/>
      <c r="IW55" s="130"/>
      <c r="IX55" s="130"/>
      <c r="IY55" s="131"/>
      <c r="IZ55" s="129">
        <f>データ!DA7</f>
        <v>52.6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23.7</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26</v>
      </c>
      <c r="LK55" s="130"/>
      <c r="LL55" s="130"/>
      <c r="LM55" s="130"/>
      <c r="LN55" s="130"/>
      <c r="LO55" s="130"/>
      <c r="LP55" s="130"/>
      <c r="LQ55" s="130"/>
      <c r="LR55" s="130"/>
      <c r="LS55" s="130"/>
      <c r="LT55" s="130"/>
      <c r="LU55" s="130"/>
      <c r="LV55" s="130"/>
      <c r="LW55" s="130"/>
      <c r="LX55" s="131"/>
      <c r="LY55" s="129">
        <f>データ!DK7</f>
        <v>27.4</v>
      </c>
      <c r="LZ55" s="130"/>
      <c r="MA55" s="130"/>
      <c r="MB55" s="130"/>
      <c r="MC55" s="130"/>
      <c r="MD55" s="130"/>
      <c r="ME55" s="130"/>
      <c r="MF55" s="130"/>
      <c r="MG55" s="130"/>
      <c r="MH55" s="130"/>
      <c r="MI55" s="130"/>
      <c r="MJ55" s="130"/>
      <c r="MK55" s="130"/>
      <c r="ML55" s="130"/>
      <c r="MM55" s="131"/>
      <c r="MN55" s="129">
        <f>データ!DL7</f>
        <v>27.8</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178</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37.6</v>
      </c>
      <c r="V79" s="157"/>
      <c r="W79" s="157"/>
      <c r="X79" s="157"/>
      <c r="Y79" s="157"/>
      <c r="Z79" s="157"/>
      <c r="AA79" s="157"/>
      <c r="AB79" s="157"/>
      <c r="AC79" s="157"/>
      <c r="AD79" s="157"/>
      <c r="AE79" s="157"/>
      <c r="AF79" s="157"/>
      <c r="AG79" s="157"/>
      <c r="AH79" s="157"/>
      <c r="AI79" s="157"/>
      <c r="AJ79" s="157"/>
      <c r="AK79" s="157"/>
      <c r="AL79" s="157"/>
      <c r="AM79" s="157"/>
      <c r="AN79" s="157">
        <f>データ!DT7</f>
        <v>41.8</v>
      </c>
      <c r="AO79" s="157"/>
      <c r="AP79" s="157"/>
      <c r="AQ79" s="157"/>
      <c r="AR79" s="157"/>
      <c r="AS79" s="157"/>
      <c r="AT79" s="157"/>
      <c r="AU79" s="157"/>
      <c r="AV79" s="157"/>
      <c r="AW79" s="157"/>
      <c r="AX79" s="157"/>
      <c r="AY79" s="157"/>
      <c r="AZ79" s="157"/>
      <c r="BA79" s="157"/>
      <c r="BB79" s="157"/>
      <c r="BC79" s="157"/>
      <c r="BD79" s="157"/>
      <c r="BE79" s="157"/>
      <c r="BF79" s="157"/>
      <c r="BG79" s="157">
        <f>データ!DU7</f>
        <v>39.1</v>
      </c>
      <c r="BH79" s="157"/>
      <c r="BI79" s="157"/>
      <c r="BJ79" s="157"/>
      <c r="BK79" s="157"/>
      <c r="BL79" s="157"/>
      <c r="BM79" s="157"/>
      <c r="BN79" s="157"/>
      <c r="BO79" s="157"/>
      <c r="BP79" s="157"/>
      <c r="BQ79" s="157"/>
      <c r="BR79" s="157"/>
      <c r="BS79" s="157"/>
      <c r="BT79" s="157"/>
      <c r="BU79" s="157"/>
      <c r="BV79" s="157"/>
      <c r="BW79" s="157"/>
      <c r="BX79" s="157"/>
      <c r="BY79" s="157"/>
      <c r="BZ79" s="157">
        <f>データ!DV7</f>
        <v>43.5</v>
      </c>
      <c r="CA79" s="157"/>
      <c r="CB79" s="157"/>
      <c r="CC79" s="157"/>
      <c r="CD79" s="157"/>
      <c r="CE79" s="157"/>
      <c r="CF79" s="157"/>
      <c r="CG79" s="157"/>
      <c r="CH79" s="157"/>
      <c r="CI79" s="157"/>
      <c r="CJ79" s="157"/>
      <c r="CK79" s="157"/>
      <c r="CL79" s="157"/>
      <c r="CM79" s="157"/>
      <c r="CN79" s="157"/>
      <c r="CO79" s="157"/>
      <c r="CP79" s="157"/>
      <c r="CQ79" s="157"/>
      <c r="CR79" s="157"/>
      <c r="CS79" s="157">
        <f>データ!DW7</f>
        <v>47.1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69.099999999999994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70</v>
      </c>
      <c r="FI79" s="157"/>
      <c r="FJ79" s="157"/>
      <c r="FK79" s="157"/>
      <c r="FL79" s="157"/>
      <c r="FM79" s="157"/>
      <c r="FN79" s="157"/>
      <c r="FO79" s="157"/>
      <c r="FP79" s="157"/>
      <c r="FQ79" s="157"/>
      <c r="FR79" s="157"/>
      <c r="FS79" s="157"/>
      <c r="FT79" s="157"/>
      <c r="FU79" s="157"/>
      <c r="FV79" s="157"/>
      <c r="FW79" s="157"/>
      <c r="FX79" s="157"/>
      <c r="FY79" s="157"/>
      <c r="FZ79" s="157"/>
      <c r="GA79" s="157">
        <f>データ!EF7</f>
        <v>73.400000000000006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78.5</v>
      </c>
      <c r="GU79" s="157"/>
      <c r="GV79" s="157"/>
      <c r="GW79" s="157"/>
      <c r="GX79" s="157"/>
      <c r="GY79" s="157"/>
      <c r="GZ79" s="157"/>
      <c r="HA79" s="157"/>
      <c r="HB79" s="157"/>
      <c r="HC79" s="157"/>
      <c r="HD79" s="157"/>
      <c r="HE79" s="157"/>
      <c r="HF79" s="157"/>
      <c r="HG79" s="157"/>
      <c r="HH79" s="157"/>
      <c r="HI79" s="157"/>
      <c r="HJ79" s="157"/>
      <c r="HK79" s="157"/>
      <c r="HL79" s="157"/>
      <c r="HM79" s="157">
        <f>データ!EH7</f>
        <v>81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37089420</v>
      </c>
      <c r="JK79" s="158"/>
      <c r="JL79" s="158"/>
      <c r="JM79" s="158"/>
      <c r="JN79" s="158"/>
      <c r="JO79" s="158"/>
      <c r="JP79" s="158"/>
      <c r="JQ79" s="158"/>
      <c r="JR79" s="158"/>
      <c r="JS79" s="158"/>
      <c r="JT79" s="158"/>
      <c r="JU79" s="158"/>
      <c r="JV79" s="158"/>
      <c r="JW79" s="158"/>
      <c r="JX79" s="158"/>
      <c r="JY79" s="158"/>
      <c r="JZ79" s="158"/>
      <c r="KA79" s="158"/>
      <c r="KB79" s="158"/>
      <c r="KC79" s="158">
        <f>データ!EP7</f>
        <v>38570024</v>
      </c>
      <c r="KD79" s="158"/>
      <c r="KE79" s="158"/>
      <c r="KF79" s="158"/>
      <c r="KG79" s="158"/>
      <c r="KH79" s="158"/>
      <c r="KI79" s="158"/>
      <c r="KJ79" s="158"/>
      <c r="KK79" s="158"/>
      <c r="KL79" s="158"/>
      <c r="KM79" s="158"/>
      <c r="KN79" s="158"/>
      <c r="KO79" s="158"/>
      <c r="KP79" s="158"/>
      <c r="KQ79" s="158"/>
      <c r="KR79" s="158"/>
      <c r="KS79" s="158"/>
      <c r="KT79" s="158"/>
      <c r="KU79" s="158"/>
      <c r="KV79" s="158">
        <f>データ!EQ7</f>
        <v>46493256</v>
      </c>
      <c r="KW79" s="158"/>
      <c r="KX79" s="158"/>
      <c r="KY79" s="158"/>
      <c r="KZ79" s="158"/>
      <c r="LA79" s="158"/>
      <c r="LB79" s="158"/>
      <c r="LC79" s="158"/>
      <c r="LD79" s="158"/>
      <c r="LE79" s="158"/>
      <c r="LF79" s="158"/>
      <c r="LG79" s="158"/>
      <c r="LH79" s="158"/>
      <c r="LI79" s="158"/>
      <c r="LJ79" s="158"/>
      <c r="LK79" s="158"/>
      <c r="LL79" s="158"/>
      <c r="LM79" s="158"/>
      <c r="LN79" s="158"/>
      <c r="LO79" s="158">
        <f>データ!ER7</f>
        <v>46659408</v>
      </c>
      <c r="LP79" s="158"/>
      <c r="LQ79" s="158"/>
      <c r="LR79" s="158"/>
      <c r="LS79" s="158"/>
      <c r="LT79" s="158"/>
      <c r="LU79" s="158"/>
      <c r="LV79" s="158"/>
      <c r="LW79" s="158"/>
      <c r="LX79" s="158"/>
      <c r="LY79" s="158"/>
      <c r="LZ79" s="158"/>
      <c r="MA79" s="158"/>
      <c r="MB79" s="158"/>
      <c r="MC79" s="158"/>
      <c r="MD79" s="158"/>
      <c r="ME79" s="158"/>
      <c r="MF79" s="158"/>
      <c r="MG79" s="158"/>
      <c r="MH79" s="158">
        <f>データ!ES7</f>
        <v>46860400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73u/D67tJV64pEpm9wiICY9hjLmWpAIxS+Vw3MKJ2esYItY7U6yZ6TPII2J4Nny/z+tpIOgOU7iTfiloL8ZSg==" saltValue="Ars/NtNpWOmK2yDxoo5e4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442038</v>
      </c>
      <c r="D6" s="63">
        <f t="shared" si="2"/>
        <v>46</v>
      </c>
      <c r="E6" s="63">
        <f t="shared" si="2"/>
        <v>6</v>
      </c>
      <c r="F6" s="63">
        <f t="shared" si="2"/>
        <v>0</v>
      </c>
      <c r="G6" s="63">
        <f t="shared" si="2"/>
        <v>1</v>
      </c>
      <c r="H6" s="161" t="str">
        <f>IF(H8&lt;&gt;I8,H8,"")&amp;IF(I8&lt;&gt;J8,I8,"")&amp;"　"&amp;J8</f>
        <v>大分県中津市　中津市民病院</v>
      </c>
      <c r="I6" s="162"/>
      <c r="J6" s="163"/>
      <c r="K6" s="63" t="str">
        <f t="shared" si="2"/>
        <v>条例全部</v>
      </c>
      <c r="L6" s="63" t="str">
        <f t="shared" si="2"/>
        <v>病院事業</v>
      </c>
      <c r="M6" s="63" t="str">
        <f t="shared" si="2"/>
        <v>一般病院</v>
      </c>
      <c r="N6" s="63" t="str">
        <f>N8</f>
        <v>200床以上～300床未満</v>
      </c>
      <c r="O6" s="63" t="str">
        <f>O8</f>
        <v>自治体職員 民間企業出身</v>
      </c>
      <c r="P6" s="63" t="str">
        <f>P8</f>
        <v>直営</v>
      </c>
      <c r="Q6" s="64">
        <f t="shared" ref="Q6:AH6" si="3">Q8</f>
        <v>25</v>
      </c>
      <c r="R6" s="63" t="str">
        <f t="shared" si="3"/>
        <v>対象</v>
      </c>
      <c r="S6" s="63" t="str">
        <f t="shared" si="3"/>
        <v>透 I 未 訓 ガ</v>
      </c>
      <c r="T6" s="63" t="str">
        <f t="shared" si="3"/>
        <v>救 臨 が へ 災 地 輪</v>
      </c>
      <c r="U6" s="64">
        <f>U8</f>
        <v>83808</v>
      </c>
      <c r="V6" s="64">
        <f>V8</f>
        <v>21021</v>
      </c>
      <c r="W6" s="63" t="str">
        <f>W8</f>
        <v>-</v>
      </c>
      <c r="X6" s="63" t="str">
        <f t="shared" ref="X6" si="4">X8</f>
        <v>第２種該当</v>
      </c>
      <c r="Y6" s="63" t="str">
        <f t="shared" si="3"/>
        <v>７：１</v>
      </c>
      <c r="Z6" s="64">
        <f t="shared" si="3"/>
        <v>250</v>
      </c>
      <c r="AA6" s="64" t="str">
        <f t="shared" si="3"/>
        <v>-</v>
      </c>
      <c r="AB6" s="64" t="str">
        <f t="shared" si="3"/>
        <v>-</v>
      </c>
      <c r="AC6" s="64" t="str">
        <f t="shared" si="3"/>
        <v>-</v>
      </c>
      <c r="AD6" s="64" t="str">
        <f t="shared" si="3"/>
        <v>-</v>
      </c>
      <c r="AE6" s="64">
        <f t="shared" si="3"/>
        <v>250</v>
      </c>
      <c r="AF6" s="64">
        <f t="shared" si="3"/>
        <v>250</v>
      </c>
      <c r="AG6" s="64" t="str">
        <f t="shared" si="3"/>
        <v>-</v>
      </c>
      <c r="AH6" s="64">
        <f t="shared" si="3"/>
        <v>250</v>
      </c>
      <c r="AI6" s="65">
        <f>IF(AI8="-",NA(),AI8)</f>
        <v>101.5</v>
      </c>
      <c r="AJ6" s="65">
        <f t="shared" ref="AJ6:AR6" si="5">IF(AJ8="-",NA(),AJ8)</f>
        <v>100.6</v>
      </c>
      <c r="AK6" s="65">
        <f t="shared" si="5"/>
        <v>100.6</v>
      </c>
      <c r="AL6" s="65">
        <f t="shared" si="5"/>
        <v>100.4</v>
      </c>
      <c r="AM6" s="65">
        <f t="shared" si="5"/>
        <v>100.7</v>
      </c>
      <c r="AN6" s="65">
        <f t="shared" si="5"/>
        <v>96.2</v>
      </c>
      <c r="AO6" s="65">
        <f t="shared" si="5"/>
        <v>97.2</v>
      </c>
      <c r="AP6" s="65">
        <f t="shared" si="5"/>
        <v>97.5</v>
      </c>
      <c r="AQ6" s="65">
        <f t="shared" si="5"/>
        <v>96.9</v>
      </c>
      <c r="AR6" s="65">
        <f t="shared" si="5"/>
        <v>101.8</v>
      </c>
      <c r="AS6" s="65" t="str">
        <f>IF(AS8="-","【-】","【"&amp;SUBSTITUTE(TEXT(AS8,"#,##0.0"),"-","△")&amp;"】")</f>
        <v>【102.5】</v>
      </c>
      <c r="AT6" s="65">
        <f>IF(AT8="-",NA(),AT8)</f>
        <v>99.4</v>
      </c>
      <c r="AU6" s="65">
        <f t="shared" ref="AU6:BC6" si="6">IF(AU8="-",NA(),AU8)</f>
        <v>98.5</v>
      </c>
      <c r="AV6" s="65">
        <f t="shared" si="6"/>
        <v>99.3</v>
      </c>
      <c r="AW6" s="65">
        <f t="shared" si="6"/>
        <v>99.7</v>
      </c>
      <c r="AX6" s="65">
        <f t="shared" si="6"/>
        <v>93.7</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95.6</v>
      </c>
      <c r="BQ6" s="65">
        <f t="shared" ref="BQ6:BY6" si="8">IF(BQ8="-",NA(),BQ8)</f>
        <v>95.2</v>
      </c>
      <c r="BR6" s="65">
        <f t="shared" si="8"/>
        <v>93.7</v>
      </c>
      <c r="BS6" s="65">
        <f t="shared" si="8"/>
        <v>100.6</v>
      </c>
      <c r="BT6" s="65">
        <f t="shared" si="8"/>
        <v>93.1</v>
      </c>
      <c r="BU6" s="65">
        <f t="shared" si="8"/>
        <v>71.2</v>
      </c>
      <c r="BV6" s="65">
        <f t="shared" si="8"/>
        <v>73</v>
      </c>
      <c r="BW6" s="65">
        <f t="shared" si="8"/>
        <v>72.099999999999994</v>
      </c>
      <c r="BX6" s="65">
        <f t="shared" si="8"/>
        <v>72.900000000000006</v>
      </c>
      <c r="BY6" s="65">
        <f t="shared" si="8"/>
        <v>64.5</v>
      </c>
      <c r="BZ6" s="65" t="str">
        <f>IF(BZ8="-","【-】","【"&amp;SUBSTITUTE(TEXT(BZ8,"#,##0.0"),"-","△")&amp;"】")</f>
        <v>【67.2】</v>
      </c>
      <c r="CA6" s="66">
        <f>IF(CA8="-",NA(),CA8)</f>
        <v>52848</v>
      </c>
      <c r="CB6" s="66">
        <f t="shared" ref="CB6:CJ6" si="9">IF(CB8="-",NA(),CB8)</f>
        <v>53737</v>
      </c>
      <c r="CC6" s="66">
        <f t="shared" si="9"/>
        <v>56298</v>
      </c>
      <c r="CD6" s="66">
        <f t="shared" si="9"/>
        <v>57230</v>
      </c>
      <c r="CE6" s="66">
        <f t="shared" si="9"/>
        <v>57332</v>
      </c>
      <c r="CF6" s="66">
        <f t="shared" si="9"/>
        <v>44825</v>
      </c>
      <c r="CG6" s="66">
        <f t="shared" si="9"/>
        <v>45494</v>
      </c>
      <c r="CH6" s="66">
        <f t="shared" si="9"/>
        <v>47924</v>
      </c>
      <c r="CI6" s="66">
        <f t="shared" si="9"/>
        <v>48807</v>
      </c>
      <c r="CJ6" s="66">
        <f t="shared" si="9"/>
        <v>51594</v>
      </c>
      <c r="CK6" s="65" t="str">
        <f>IF(CK8="-","【-】","【"&amp;SUBSTITUTE(TEXT(CK8,"#,##0"),"-","△")&amp;"】")</f>
        <v>【56,733】</v>
      </c>
      <c r="CL6" s="66">
        <f>IF(CL8="-",NA(),CL8)</f>
        <v>21522</v>
      </c>
      <c r="CM6" s="66">
        <f t="shared" ref="CM6:CU6" si="10">IF(CM8="-",NA(),CM8)</f>
        <v>21674</v>
      </c>
      <c r="CN6" s="66">
        <f t="shared" si="10"/>
        <v>24851</v>
      </c>
      <c r="CO6" s="66">
        <f t="shared" si="10"/>
        <v>27389</v>
      </c>
      <c r="CP6" s="66">
        <f t="shared" si="10"/>
        <v>29372</v>
      </c>
      <c r="CQ6" s="66">
        <f t="shared" si="10"/>
        <v>12023</v>
      </c>
      <c r="CR6" s="66">
        <f t="shared" si="10"/>
        <v>12309</v>
      </c>
      <c r="CS6" s="66">
        <f t="shared" si="10"/>
        <v>12502</v>
      </c>
      <c r="CT6" s="66">
        <f t="shared" si="10"/>
        <v>12970</v>
      </c>
      <c r="CU6" s="66">
        <f t="shared" si="10"/>
        <v>13767</v>
      </c>
      <c r="CV6" s="65" t="str">
        <f>IF(CV8="-","【-】","【"&amp;SUBSTITUTE(TEXT(CV8,"#,##0"),"-","△")&amp;"】")</f>
        <v>【16,778】</v>
      </c>
      <c r="CW6" s="65">
        <f>IF(CW8="-",NA(),CW8)</f>
        <v>47.2</v>
      </c>
      <c r="CX6" s="65">
        <f t="shared" ref="CX6:DF6" si="11">IF(CX8="-",NA(),CX8)</f>
        <v>46.3</v>
      </c>
      <c r="CY6" s="65">
        <f t="shared" si="11"/>
        <v>48.3</v>
      </c>
      <c r="CZ6" s="65">
        <f t="shared" si="11"/>
        <v>47.7</v>
      </c>
      <c r="DA6" s="65">
        <f t="shared" si="11"/>
        <v>52.6</v>
      </c>
      <c r="DB6" s="65">
        <f t="shared" si="11"/>
        <v>59.7</v>
      </c>
      <c r="DC6" s="65">
        <f t="shared" si="11"/>
        <v>59</v>
      </c>
      <c r="DD6" s="65">
        <f t="shared" si="11"/>
        <v>59.4</v>
      </c>
      <c r="DE6" s="65">
        <f t="shared" si="11"/>
        <v>59.9</v>
      </c>
      <c r="DF6" s="65">
        <f t="shared" si="11"/>
        <v>63.4</v>
      </c>
      <c r="DG6" s="65" t="str">
        <f>IF(DG8="-","【-】","【"&amp;SUBSTITUTE(TEXT(DG8,"#,##0.0"),"-","△")&amp;"】")</f>
        <v>【58.8】</v>
      </c>
      <c r="DH6" s="65">
        <f>IF(DH8="-",NA(),DH8)</f>
        <v>23.7</v>
      </c>
      <c r="DI6" s="65">
        <f t="shared" ref="DI6:DQ6" si="12">IF(DI8="-",NA(),DI8)</f>
        <v>24.1</v>
      </c>
      <c r="DJ6" s="65">
        <f t="shared" si="12"/>
        <v>26</v>
      </c>
      <c r="DK6" s="65">
        <f t="shared" si="12"/>
        <v>27.4</v>
      </c>
      <c r="DL6" s="65">
        <f t="shared" si="12"/>
        <v>27.8</v>
      </c>
      <c r="DM6" s="65">
        <f t="shared" si="12"/>
        <v>20.9</v>
      </c>
      <c r="DN6" s="65">
        <f t="shared" si="12"/>
        <v>20.7</v>
      </c>
      <c r="DO6" s="65">
        <f t="shared" si="12"/>
        <v>20.6</v>
      </c>
      <c r="DP6" s="65">
        <f t="shared" si="12"/>
        <v>20.5</v>
      </c>
      <c r="DQ6" s="65">
        <f t="shared" si="12"/>
        <v>20.2</v>
      </c>
      <c r="DR6" s="65" t="str">
        <f>IF(DR8="-","【-】","【"&amp;SUBSTITUTE(TEXT(DR8,"#,##0.0"),"-","△")&amp;"】")</f>
        <v>【24.8】</v>
      </c>
      <c r="DS6" s="65">
        <f>IF(DS8="-",NA(),DS8)</f>
        <v>37.6</v>
      </c>
      <c r="DT6" s="65">
        <f t="shared" ref="DT6:EB6" si="13">IF(DT8="-",NA(),DT8)</f>
        <v>41.8</v>
      </c>
      <c r="DU6" s="65">
        <f t="shared" si="13"/>
        <v>39.1</v>
      </c>
      <c r="DV6" s="65">
        <f t="shared" si="13"/>
        <v>43.5</v>
      </c>
      <c r="DW6" s="65">
        <f t="shared" si="13"/>
        <v>47.1</v>
      </c>
      <c r="DX6" s="65">
        <f t="shared" si="13"/>
        <v>44.7</v>
      </c>
      <c r="DY6" s="65">
        <f t="shared" si="13"/>
        <v>46.9</v>
      </c>
      <c r="DZ6" s="65">
        <f t="shared" si="13"/>
        <v>48.6</v>
      </c>
      <c r="EA6" s="65">
        <f t="shared" si="13"/>
        <v>50.8</v>
      </c>
      <c r="EB6" s="65">
        <f t="shared" si="13"/>
        <v>51.4</v>
      </c>
      <c r="EC6" s="65" t="str">
        <f>IF(EC8="-","【-】","【"&amp;SUBSTITUTE(TEXT(EC8,"#,##0.0"),"-","△")&amp;"】")</f>
        <v>【54.8】</v>
      </c>
      <c r="ED6" s="65">
        <f>IF(ED8="-",NA(),ED8)</f>
        <v>69.099999999999994</v>
      </c>
      <c r="EE6" s="65">
        <f t="shared" ref="EE6:EM6" si="14">IF(EE8="-",NA(),EE8)</f>
        <v>70</v>
      </c>
      <c r="EF6" s="65">
        <f t="shared" si="14"/>
        <v>73.400000000000006</v>
      </c>
      <c r="EG6" s="65">
        <f t="shared" si="14"/>
        <v>78.5</v>
      </c>
      <c r="EH6" s="65">
        <f t="shared" si="14"/>
        <v>81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37089420</v>
      </c>
      <c r="EP6" s="66">
        <f t="shared" ref="EP6:EX6" si="15">IF(EP8="-",NA(),EP8)</f>
        <v>38570024</v>
      </c>
      <c r="EQ6" s="66">
        <f t="shared" si="15"/>
        <v>46493256</v>
      </c>
      <c r="ER6" s="66">
        <f t="shared" si="15"/>
        <v>46659408</v>
      </c>
      <c r="ES6" s="66">
        <f t="shared" si="15"/>
        <v>46860400</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155</v>
      </c>
      <c r="B7" s="63">
        <f t="shared" ref="B7:AH7" si="16">B8</f>
        <v>2020</v>
      </c>
      <c r="C7" s="63">
        <f t="shared" si="16"/>
        <v>442038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民間企業出身</v>
      </c>
      <c r="P7" s="63" t="str">
        <f>P8</f>
        <v>直営</v>
      </c>
      <c r="Q7" s="64">
        <f t="shared" si="16"/>
        <v>25</v>
      </c>
      <c r="R7" s="63" t="str">
        <f t="shared" si="16"/>
        <v>対象</v>
      </c>
      <c r="S7" s="63" t="str">
        <f t="shared" si="16"/>
        <v>透 I 未 訓 ガ</v>
      </c>
      <c r="T7" s="63" t="str">
        <f t="shared" si="16"/>
        <v>救 臨 が へ 災 地 輪</v>
      </c>
      <c r="U7" s="64">
        <f>U8</f>
        <v>83808</v>
      </c>
      <c r="V7" s="64">
        <f>V8</f>
        <v>21021</v>
      </c>
      <c r="W7" s="63" t="str">
        <f>W8</f>
        <v>-</v>
      </c>
      <c r="X7" s="63" t="str">
        <f t="shared" si="16"/>
        <v>第２種該当</v>
      </c>
      <c r="Y7" s="63" t="str">
        <f t="shared" si="16"/>
        <v>７：１</v>
      </c>
      <c r="Z7" s="64">
        <f t="shared" si="16"/>
        <v>250</v>
      </c>
      <c r="AA7" s="64" t="str">
        <f t="shared" si="16"/>
        <v>-</v>
      </c>
      <c r="AB7" s="64" t="str">
        <f t="shared" si="16"/>
        <v>-</v>
      </c>
      <c r="AC7" s="64" t="str">
        <f t="shared" si="16"/>
        <v>-</v>
      </c>
      <c r="AD7" s="64" t="str">
        <f t="shared" si="16"/>
        <v>-</v>
      </c>
      <c r="AE7" s="64">
        <f t="shared" si="16"/>
        <v>250</v>
      </c>
      <c r="AF7" s="64">
        <f t="shared" si="16"/>
        <v>250</v>
      </c>
      <c r="AG7" s="64" t="str">
        <f t="shared" si="16"/>
        <v>-</v>
      </c>
      <c r="AH7" s="64">
        <f t="shared" si="16"/>
        <v>250</v>
      </c>
      <c r="AI7" s="65">
        <f>AI8</f>
        <v>101.5</v>
      </c>
      <c r="AJ7" s="65">
        <f t="shared" ref="AJ7:AR7" si="17">AJ8</f>
        <v>100.6</v>
      </c>
      <c r="AK7" s="65">
        <f t="shared" si="17"/>
        <v>100.6</v>
      </c>
      <c r="AL7" s="65">
        <f t="shared" si="17"/>
        <v>100.4</v>
      </c>
      <c r="AM7" s="65">
        <f t="shared" si="17"/>
        <v>100.7</v>
      </c>
      <c r="AN7" s="65">
        <f t="shared" si="17"/>
        <v>96.2</v>
      </c>
      <c r="AO7" s="65">
        <f t="shared" si="17"/>
        <v>97.2</v>
      </c>
      <c r="AP7" s="65">
        <f t="shared" si="17"/>
        <v>97.5</v>
      </c>
      <c r="AQ7" s="65">
        <f t="shared" si="17"/>
        <v>96.9</v>
      </c>
      <c r="AR7" s="65">
        <f t="shared" si="17"/>
        <v>101.8</v>
      </c>
      <c r="AS7" s="65"/>
      <c r="AT7" s="65">
        <f>AT8</f>
        <v>99.4</v>
      </c>
      <c r="AU7" s="65">
        <f t="shared" ref="AU7:BC7" si="18">AU8</f>
        <v>98.5</v>
      </c>
      <c r="AV7" s="65">
        <f t="shared" si="18"/>
        <v>99.3</v>
      </c>
      <c r="AW7" s="65">
        <f t="shared" si="18"/>
        <v>99.7</v>
      </c>
      <c r="AX7" s="65">
        <f t="shared" si="18"/>
        <v>93.7</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95.6</v>
      </c>
      <c r="BQ7" s="65">
        <f t="shared" ref="BQ7:BY7" si="20">BQ8</f>
        <v>95.2</v>
      </c>
      <c r="BR7" s="65">
        <f t="shared" si="20"/>
        <v>93.7</v>
      </c>
      <c r="BS7" s="65">
        <f t="shared" si="20"/>
        <v>100.6</v>
      </c>
      <c r="BT7" s="65">
        <f t="shared" si="20"/>
        <v>93.1</v>
      </c>
      <c r="BU7" s="65">
        <f t="shared" si="20"/>
        <v>71.2</v>
      </c>
      <c r="BV7" s="65">
        <f t="shared" si="20"/>
        <v>73</v>
      </c>
      <c r="BW7" s="65">
        <f t="shared" si="20"/>
        <v>72.099999999999994</v>
      </c>
      <c r="BX7" s="65">
        <f t="shared" si="20"/>
        <v>72.900000000000006</v>
      </c>
      <c r="BY7" s="65">
        <f t="shared" si="20"/>
        <v>64.5</v>
      </c>
      <c r="BZ7" s="65"/>
      <c r="CA7" s="66">
        <f>CA8</f>
        <v>52848</v>
      </c>
      <c r="CB7" s="66">
        <f t="shared" ref="CB7:CJ7" si="21">CB8</f>
        <v>53737</v>
      </c>
      <c r="CC7" s="66">
        <f t="shared" si="21"/>
        <v>56298</v>
      </c>
      <c r="CD7" s="66">
        <f t="shared" si="21"/>
        <v>57230</v>
      </c>
      <c r="CE7" s="66">
        <f t="shared" si="21"/>
        <v>57332</v>
      </c>
      <c r="CF7" s="66">
        <f t="shared" si="21"/>
        <v>44825</v>
      </c>
      <c r="CG7" s="66">
        <f t="shared" si="21"/>
        <v>45494</v>
      </c>
      <c r="CH7" s="66">
        <f t="shared" si="21"/>
        <v>47924</v>
      </c>
      <c r="CI7" s="66">
        <f t="shared" si="21"/>
        <v>48807</v>
      </c>
      <c r="CJ7" s="66">
        <f t="shared" si="21"/>
        <v>51594</v>
      </c>
      <c r="CK7" s="65"/>
      <c r="CL7" s="66">
        <f>CL8</f>
        <v>21522</v>
      </c>
      <c r="CM7" s="66">
        <f t="shared" ref="CM7:CU7" si="22">CM8</f>
        <v>21674</v>
      </c>
      <c r="CN7" s="66">
        <f t="shared" si="22"/>
        <v>24851</v>
      </c>
      <c r="CO7" s="66">
        <f t="shared" si="22"/>
        <v>27389</v>
      </c>
      <c r="CP7" s="66">
        <f t="shared" si="22"/>
        <v>29372</v>
      </c>
      <c r="CQ7" s="66">
        <f t="shared" si="22"/>
        <v>12023</v>
      </c>
      <c r="CR7" s="66">
        <f t="shared" si="22"/>
        <v>12309</v>
      </c>
      <c r="CS7" s="66">
        <f t="shared" si="22"/>
        <v>12502</v>
      </c>
      <c r="CT7" s="66">
        <f t="shared" si="22"/>
        <v>12970</v>
      </c>
      <c r="CU7" s="66">
        <f t="shared" si="22"/>
        <v>13767</v>
      </c>
      <c r="CV7" s="65"/>
      <c r="CW7" s="65">
        <f>CW8</f>
        <v>47.2</v>
      </c>
      <c r="CX7" s="65">
        <f t="shared" ref="CX7:DF7" si="23">CX8</f>
        <v>46.3</v>
      </c>
      <c r="CY7" s="65">
        <f t="shared" si="23"/>
        <v>48.3</v>
      </c>
      <c r="CZ7" s="65">
        <f t="shared" si="23"/>
        <v>47.7</v>
      </c>
      <c r="DA7" s="65">
        <f t="shared" si="23"/>
        <v>52.6</v>
      </c>
      <c r="DB7" s="65">
        <f t="shared" si="23"/>
        <v>59.7</v>
      </c>
      <c r="DC7" s="65">
        <f t="shared" si="23"/>
        <v>59</v>
      </c>
      <c r="DD7" s="65">
        <f t="shared" si="23"/>
        <v>59.4</v>
      </c>
      <c r="DE7" s="65">
        <f t="shared" si="23"/>
        <v>59.9</v>
      </c>
      <c r="DF7" s="65">
        <f t="shared" si="23"/>
        <v>63.4</v>
      </c>
      <c r="DG7" s="65"/>
      <c r="DH7" s="65">
        <f>DH8</f>
        <v>23.7</v>
      </c>
      <c r="DI7" s="65">
        <f t="shared" ref="DI7:DQ7" si="24">DI8</f>
        <v>24.1</v>
      </c>
      <c r="DJ7" s="65">
        <f t="shared" si="24"/>
        <v>26</v>
      </c>
      <c r="DK7" s="65">
        <f t="shared" si="24"/>
        <v>27.4</v>
      </c>
      <c r="DL7" s="65">
        <f t="shared" si="24"/>
        <v>27.8</v>
      </c>
      <c r="DM7" s="65">
        <f t="shared" si="24"/>
        <v>20.9</v>
      </c>
      <c r="DN7" s="65">
        <f t="shared" si="24"/>
        <v>20.7</v>
      </c>
      <c r="DO7" s="65">
        <f t="shared" si="24"/>
        <v>20.6</v>
      </c>
      <c r="DP7" s="65">
        <f t="shared" si="24"/>
        <v>20.5</v>
      </c>
      <c r="DQ7" s="65">
        <f t="shared" si="24"/>
        <v>20.2</v>
      </c>
      <c r="DR7" s="65"/>
      <c r="DS7" s="65">
        <f>DS8</f>
        <v>37.6</v>
      </c>
      <c r="DT7" s="65">
        <f t="shared" ref="DT7:EB7" si="25">DT8</f>
        <v>41.8</v>
      </c>
      <c r="DU7" s="65">
        <f t="shared" si="25"/>
        <v>39.1</v>
      </c>
      <c r="DV7" s="65">
        <f t="shared" si="25"/>
        <v>43.5</v>
      </c>
      <c r="DW7" s="65">
        <f t="shared" si="25"/>
        <v>47.1</v>
      </c>
      <c r="DX7" s="65">
        <f t="shared" si="25"/>
        <v>44.7</v>
      </c>
      <c r="DY7" s="65">
        <f t="shared" si="25"/>
        <v>46.9</v>
      </c>
      <c r="DZ7" s="65">
        <f t="shared" si="25"/>
        <v>48.6</v>
      </c>
      <c r="EA7" s="65">
        <f t="shared" si="25"/>
        <v>50.8</v>
      </c>
      <c r="EB7" s="65">
        <f t="shared" si="25"/>
        <v>51.4</v>
      </c>
      <c r="EC7" s="65"/>
      <c r="ED7" s="65">
        <f>ED8</f>
        <v>69.099999999999994</v>
      </c>
      <c r="EE7" s="65">
        <f t="shared" ref="EE7:EM7" si="26">EE8</f>
        <v>70</v>
      </c>
      <c r="EF7" s="65">
        <f t="shared" si="26"/>
        <v>73.400000000000006</v>
      </c>
      <c r="EG7" s="65">
        <f t="shared" si="26"/>
        <v>78.5</v>
      </c>
      <c r="EH7" s="65">
        <f t="shared" si="26"/>
        <v>81</v>
      </c>
      <c r="EI7" s="65">
        <f t="shared" si="26"/>
        <v>64.2</v>
      </c>
      <c r="EJ7" s="65">
        <f t="shared" si="26"/>
        <v>67.3</v>
      </c>
      <c r="EK7" s="65">
        <f t="shared" si="26"/>
        <v>70.099999999999994</v>
      </c>
      <c r="EL7" s="65">
        <f t="shared" si="26"/>
        <v>72.599999999999994</v>
      </c>
      <c r="EM7" s="65">
        <f t="shared" si="26"/>
        <v>71.900000000000006</v>
      </c>
      <c r="EN7" s="65"/>
      <c r="EO7" s="66">
        <f>EO8</f>
        <v>37089420</v>
      </c>
      <c r="EP7" s="66">
        <f t="shared" ref="EP7:EX7" si="27">EP8</f>
        <v>38570024</v>
      </c>
      <c r="EQ7" s="66">
        <f t="shared" si="27"/>
        <v>46493256</v>
      </c>
      <c r="ER7" s="66">
        <f t="shared" si="27"/>
        <v>46659408</v>
      </c>
      <c r="ES7" s="66">
        <f t="shared" si="27"/>
        <v>46860400</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442038</v>
      </c>
      <c r="D8" s="68">
        <v>46</v>
      </c>
      <c r="E8" s="68">
        <v>6</v>
      </c>
      <c r="F8" s="68">
        <v>0</v>
      </c>
      <c r="G8" s="68">
        <v>1</v>
      </c>
      <c r="H8" s="68" t="s">
        <v>156</v>
      </c>
      <c r="I8" s="68" t="s">
        <v>157</v>
      </c>
      <c r="J8" s="68" t="s">
        <v>158</v>
      </c>
      <c r="K8" s="68" t="s">
        <v>159</v>
      </c>
      <c r="L8" s="68" t="s">
        <v>160</v>
      </c>
      <c r="M8" s="68" t="s">
        <v>161</v>
      </c>
      <c r="N8" s="68" t="s">
        <v>162</v>
      </c>
      <c r="O8" s="68" t="s">
        <v>163</v>
      </c>
      <c r="P8" s="68" t="s">
        <v>164</v>
      </c>
      <c r="Q8" s="69">
        <v>25</v>
      </c>
      <c r="R8" s="68" t="s">
        <v>165</v>
      </c>
      <c r="S8" s="68" t="s">
        <v>166</v>
      </c>
      <c r="T8" s="68" t="s">
        <v>167</v>
      </c>
      <c r="U8" s="69">
        <v>83808</v>
      </c>
      <c r="V8" s="69">
        <v>21021</v>
      </c>
      <c r="W8" s="68" t="s">
        <v>39</v>
      </c>
      <c r="X8" s="68" t="s">
        <v>168</v>
      </c>
      <c r="Y8" s="70" t="s">
        <v>169</v>
      </c>
      <c r="Z8" s="69">
        <v>250</v>
      </c>
      <c r="AA8" s="69" t="s">
        <v>39</v>
      </c>
      <c r="AB8" s="69" t="s">
        <v>39</v>
      </c>
      <c r="AC8" s="69" t="s">
        <v>39</v>
      </c>
      <c r="AD8" s="69" t="s">
        <v>39</v>
      </c>
      <c r="AE8" s="69">
        <v>250</v>
      </c>
      <c r="AF8" s="69">
        <v>250</v>
      </c>
      <c r="AG8" s="69" t="s">
        <v>39</v>
      </c>
      <c r="AH8" s="69">
        <v>250</v>
      </c>
      <c r="AI8" s="71">
        <v>101.5</v>
      </c>
      <c r="AJ8" s="71">
        <v>100.6</v>
      </c>
      <c r="AK8" s="71">
        <v>100.6</v>
      </c>
      <c r="AL8" s="71">
        <v>100.4</v>
      </c>
      <c r="AM8" s="71">
        <v>100.7</v>
      </c>
      <c r="AN8" s="71">
        <v>96.2</v>
      </c>
      <c r="AO8" s="71">
        <v>97.2</v>
      </c>
      <c r="AP8" s="71">
        <v>97.5</v>
      </c>
      <c r="AQ8" s="71">
        <v>96.9</v>
      </c>
      <c r="AR8" s="71">
        <v>101.8</v>
      </c>
      <c r="AS8" s="71">
        <v>102.5</v>
      </c>
      <c r="AT8" s="71">
        <v>99.4</v>
      </c>
      <c r="AU8" s="71">
        <v>98.5</v>
      </c>
      <c r="AV8" s="71">
        <v>99.3</v>
      </c>
      <c r="AW8" s="71">
        <v>99.7</v>
      </c>
      <c r="AX8" s="71">
        <v>93.7</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95.6</v>
      </c>
      <c r="BQ8" s="71">
        <v>95.2</v>
      </c>
      <c r="BR8" s="71">
        <v>93.7</v>
      </c>
      <c r="BS8" s="71">
        <v>100.6</v>
      </c>
      <c r="BT8" s="71">
        <v>93.1</v>
      </c>
      <c r="BU8" s="71">
        <v>71.2</v>
      </c>
      <c r="BV8" s="71">
        <v>73</v>
      </c>
      <c r="BW8" s="71">
        <v>72.099999999999994</v>
      </c>
      <c r="BX8" s="71">
        <v>72.900000000000006</v>
      </c>
      <c r="BY8" s="71">
        <v>64.5</v>
      </c>
      <c r="BZ8" s="71">
        <v>67.2</v>
      </c>
      <c r="CA8" s="72">
        <v>52848</v>
      </c>
      <c r="CB8" s="72">
        <v>53737</v>
      </c>
      <c r="CC8" s="72">
        <v>56298</v>
      </c>
      <c r="CD8" s="72">
        <v>57230</v>
      </c>
      <c r="CE8" s="72">
        <v>57332</v>
      </c>
      <c r="CF8" s="72">
        <v>44825</v>
      </c>
      <c r="CG8" s="72">
        <v>45494</v>
      </c>
      <c r="CH8" s="72">
        <v>47924</v>
      </c>
      <c r="CI8" s="72">
        <v>48807</v>
      </c>
      <c r="CJ8" s="72">
        <v>51594</v>
      </c>
      <c r="CK8" s="71">
        <v>56733</v>
      </c>
      <c r="CL8" s="72">
        <v>21522</v>
      </c>
      <c r="CM8" s="72">
        <v>21674</v>
      </c>
      <c r="CN8" s="72">
        <v>24851</v>
      </c>
      <c r="CO8" s="72">
        <v>27389</v>
      </c>
      <c r="CP8" s="72">
        <v>29372</v>
      </c>
      <c r="CQ8" s="72">
        <v>12023</v>
      </c>
      <c r="CR8" s="72">
        <v>12309</v>
      </c>
      <c r="CS8" s="72">
        <v>12502</v>
      </c>
      <c r="CT8" s="72">
        <v>12970</v>
      </c>
      <c r="CU8" s="72">
        <v>13767</v>
      </c>
      <c r="CV8" s="71">
        <v>16778</v>
      </c>
      <c r="CW8" s="72">
        <v>47.2</v>
      </c>
      <c r="CX8" s="72">
        <v>46.3</v>
      </c>
      <c r="CY8" s="72">
        <v>48.3</v>
      </c>
      <c r="CZ8" s="72">
        <v>47.7</v>
      </c>
      <c r="DA8" s="72">
        <v>52.6</v>
      </c>
      <c r="DB8" s="72">
        <v>59.7</v>
      </c>
      <c r="DC8" s="72">
        <v>59</v>
      </c>
      <c r="DD8" s="72">
        <v>59.4</v>
      </c>
      <c r="DE8" s="72">
        <v>59.9</v>
      </c>
      <c r="DF8" s="72">
        <v>63.4</v>
      </c>
      <c r="DG8" s="72">
        <v>58.8</v>
      </c>
      <c r="DH8" s="72">
        <v>23.7</v>
      </c>
      <c r="DI8" s="72">
        <v>24.1</v>
      </c>
      <c r="DJ8" s="72">
        <v>26</v>
      </c>
      <c r="DK8" s="72">
        <v>27.4</v>
      </c>
      <c r="DL8" s="72">
        <v>27.8</v>
      </c>
      <c r="DM8" s="72">
        <v>20.9</v>
      </c>
      <c r="DN8" s="72">
        <v>20.7</v>
      </c>
      <c r="DO8" s="72">
        <v>20.6</v>
      </c>
      <c r="DP8" s="72">
        <v>20.5</v>
      </c>
      <c r="DQ8" s="72">
        <v>20.2</v>
      </c>
      <c r="DR8" s="72">
        <v>24.8</v>
      </c>
      <c r="DS8" s="71">
        <v>37.6</v>
      </c>
      <c r="DT8" s="71">
        <v>41.8</v>
      </c>
      <c r="DU8" s="71">
        <v>39.1</v>
      </c>
      <c r="DV8" s="71">
        <v>43.5</v>
      </c>
      <c r="DW8" s="71">
        <v>47.1</v>
      </c>
      <c r="DX8" s="71">
        <v>44.7</v>
      </c>
      <c r="DY8" s="71">
        <v>46.9</v>
      </c>
      <c r="DZ8" s="71">
        <v>48.6</v>
      </c>
      <c r="EA8" s="71">
        <v>50.8</v>
      </c>
      <c r="EB8" s="71">
        <v>51.4</v>
      </c>
      <c r="EC8" s="71">
        <v>54.8</v>
      </c>
      <c r="ED8" s="71">
        <v>69.099999999999994</v>
      </c>
      <c r="EE8" s="71">
        <v>70</v>
      </c>
      <c r="EF8" s="71">
        <v>73.400000000000006</v>
      </c>
      <c r="EG8" s="71">
        <v>78.5</v>
      </c>
      <c r="EH8" s="71">
        <v>81</v>
      </c>
      <c r="EI8" s="71">
        <v>64.2</v>
      </c>
      <c r="EJ8" s="71">
        <v>67.3</v>
      </c>
      <c r="EK8" s="71">
        <v>70.099999999999994</v>
      </c>
      <c r="EL8" s="71">
        <v>72.599999999999994</v>
      </c>
      <c r="EM8" s="71">
        <v>71.900000000000006</v>
      </c>
      <c r="EN8" s="71">
        <v>70.3</v>
      </c>
      <c r="EO8" s="72">
        <v>37089420</v>
      </c>
      <c r="EP8" s="72">
        <v>38570024</v>
      </c>
      <c r="EQ8" s="72">
        <v>46493256</v>
      </c>
      <c r="ER8" s="72">
        <v>46659408</v>
      </c>
      <c r="ES8" s="72">
        <v>46860400</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2022-06-29T00:24:37Z</cp:lastPrinted>
  <dcterms:modified xsi:type="dcterms:W3CDTF">2022-06-29T00:25:23Z</dcterms:modified>
</cp:coreProperties>
</file>