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7.86.168\kazei\04法人二税・特別税\40広報（ホームページ）\R4\届・納付書\"/>
    </mc:Choice>
  </mc:AlternateContent>
  <workbookProtection workbookPassword="EF81" lockStructure="1"/>
  <bookViews>
    <workbookView xWindow="0" yWindow="0" windowWidth="21570" windowHeight="10515" activeTab="1"/>
  </bookViews>
  <sheets>
    <sheet name="使用方法" sheetId="4" r:id="rId1"/>
    <sheet name="入力シート" sheetId="3" r:id="rId2"/>
    <sheet name="印刷シート" sheetId="2" r:id="rId3"/>
  </sheets>
  <definedNames>
    <definedName name="_xlnm.Print_Area" localSheetId="2">印刷シート!$A$1:$CY$67</definedName>
    <definedName name="_xlnm.Print_Area" localSheetId="0">使用方法!$A$1:$N$17</definedName>
  </definedNames>
  <calcPr calcId="162913"/>
</workbook>
</file>

<file path=xl/calcChain.xml><?xml version="1.0" encoding="utf-8"?>
<calcChain xmlns="http://schemas.openxmlformats.org/spreadsheetml/2006/main">
  <c r="A61" i="2" l="1"/>
  <c r="L16" i="2" l="1"/>
  <c r="C16" i="2"/>
  <c r="A200" i="4"/>
  <c r="E18" i="3"/>
  <c r="E30" i="3" s="1"/>
  <c r="S19" i="2" s="1"/>
  <c r="E24" i="3"/>
  <c r="E29" i="3"/>
  <c r="U7" i="2"/>
  <c r="A8" i="2"/>
  <c r="AI8" i="2"/>
  <c r="A10" i="2"/>
  <c r="AI10" i="2"/>
  <c r="BQ10" i="2"/>
  <c r="A13" i="2"/>
  <c r="AI13" i="2"/>
  <c r="X13" i="2"/>
  <c r="BF13" i="2"/>
  <c r="CN13" i="2"/>
  <c r="L14" i="2"/>
  <c r="AT14" i="2"/>
  <c r="N14" i="2"/>
  <c r="O14" i="2"/>
  <c r="CE14" i="2"/>
  <c r="Q14" i="2"/>
  <c r="S14" i="2"/>
  <c r="CI14" i="2"/>
  <c r="AR14" i="2"/>
  <c r="AY14" i="2"/>
  <c r="BA14" i="2"/>
  <c r="BZ14" i="2"/>
  <c r="CB14" i="2"/>
  <c r="CG14" i="2"/>
  <c r="A16" i="2"/>
  <c r="AK16" i="2"/>
  <c r="E16" i="2"/>
  <c r="BU16" i="2"/>
  <c r="G16" i="2"/>
  <c r="AO16" i="2"/>
  <c r="J16" i="2"/>
  <c r="AR16" i="2"/>
  <c r="N16" i="2"/>
  <c r="AV16" i="2"/>
  <c r="P16" i="2"/>
  <c r="S16" i="2"/>
  <c r="AM16" i="2"/>
  <c r="AT16" i="2"/>
  <c r="AX16" i="2"/>
  <c r="BS16" i="2"/>
  <c r="BZ16" i="2"/>
  <c r="CB16" i="2"/>
  <c r="CD16" i="2"/>
  <c r="CF16" i="2"/>
  <c r="K48" i="2"/>
  <c r="M48" i="2"/>
  <c r="O48" i="2"/>
  <c r="Q48" i="2"/>
  <c r="S48" i="2"/>
  <c r="U48" i="2"/>
  <c r="W48" i="2"/>
  <c r="Y48" i="2"/>
  <c r="AA48" i="2"/>
  <c r="AC48" i="2"/>
  <c r="AE48" i="2"/>
  <c r="G49" i="2"/>
  <c r="J49" i="2"/>
  <c r="BZ49" i="2"/>
  <c r="M49" i="2"/>
  <c r="CC49" i="2"/>
  <c r="AM49" i="2"/>
  <c r="AO49" i="2"/>
  <c r="BU49" i="2"/>
  <c r="BW49" i="2"/>
  <c r="D51" i="2"/>
  <c r="AL51" i="2"/>
  <c r="A65" i="2"/>
  <c r="BT51" i="2"/>
  <c r="AR49" i="2"/>
  <c r="BA16" i="2"/>
  <c r="CI16" i="2"/>
  <c r="AI16" i="2"/>
  <c r="BQ16" i="2"/>
  <c r="AU49" i="2"/>
  <c r="CD14" i="2"/>
  <c r="AV14" i="2"/>
  <c r="BC7" i="2"/>
  <c r="CK7" i="2"/>
  <c r="AW14" i="2"/>
  <c r="BW16" i="2"/>
  <c r="BQ13" i="2"/>
  <c r="BQ8" i="2"/>
  <c r="AE40" i="2" l="1"/>
  <c r="U30" i="2"/>
  <c r="S41" i="2"/>
  <c r="AC34" i="2"/>
  <c r="S35" i="2"/>
  <c r="O28" i="2"/>
  <c r="AC28" i="2"/>
  <c r="AC35" i="2"/>
  <c r="BK35" i="2" s="1"/>
  <c r="AA39" i="2"/>
  <c r="BI39" i="2" s="1"/>
  <c r="O34" i="2"/>
  <c r="AE29" i="2"/>
  <c r="S28" i="2"/>
  <c r="K47" i="2"/>
  <c r="S27" i="2"/>
  <c r="CI27" i="2" s="1"/>
  <c r="Q23" i="2"/>
  <c r="CG23" i="2" s="1"/>
  <c r="AC24" i="2"/>
  <c r="AC31" i="2"/>
  <c r="BK31" i="2" s="1"/>
  <c r="K35" i="2"/>
  <c r="AS35" i="2" s="1"/>
  <c r="W32" i="2"/>
  <c r="AE25" i="2"/>
  <c r="W18" i="2"/>
  <c r="S46" i="2"/>
  <c r="Y22" i="2"/>
  <c r="W34" i="2"/>
  <c r="U24" i="2"/>
  <c r="Y29" i="2"/>
  <c r="AA36" i="2"/>
  <c r="AE38" i="2"/>
  <c r="AC29" i="2"/>
  <c r="Y45" i="2"/>
  <c r="Y21" i="2"/>
  <c r="CO21" i="2" s="1"/>
  <c r="AE23" i="2"/>
  <c r="CU23" i="2" s="1"/>
  <c r="S30" i="2"/>
  <c r="S33" i="2"/>
  <c r="BA33" i="2" s="1"/>
  <c r="O26" i="2"/>
  <c r="O43" i="2"/>
  <c r="S47" i="2"/>
  <c r="AC40" i="2"/>
  <c r="AE19" i="2"/>
  <c r="CU19" i="2" s="1"/>
  <c r="S26" i="2"/>
  <c r="Y28" i="2"/>
  <c r="Q21" i="2"/>
  <c r="Y18" i="2"/>
  <c r="Q40" i="2"/>
  <c r="K37" i="2"/>
  <c r="CA37" i="2" s="1"/>
  <c r="AE39" i="2"/>
  <c r="CU39" i="2" s="1"/>
  <c r="Q18" i="2"/>
  <c r="CG18" i="2" s="1"/>
  <c r="AA24" i="2"/>
  <c r="K27" i="2"/>
  <c r="AS27" i="2" s="1"/>
  <c r="Y19" i="2"/>
  <c r="S40" i="2"/>
  <c r="O36" i="2"/>
  <c r="AE35" i="2"/>
  <c r="CU35" i="2" s="1"/>
  <c r="S42" i="2"/>
  <c r="AA20" i="2"/>
  <c r="Q22" i="2"/>
  <c r="U40" i="2"/>
  <c r="AA38" i="2"/>
  <c r="U34" i="2"/>
  <c r="AA40" i="2"/>
  <c r="AC19" i="2"/>
  <c r="Y20" i="2"/>
  <c r="U36" i="2"/>
  <c r="AC33" i="2"/>
  <c r="Q20" i="2"/>
  <c r="Y27" i="2"/>
  <c r="CO27" i="2" s="1"/>
  <c r="AC30" i="2"/>
  <c r="AA34" i="2"/>
  <c r="AE47" i="2"/>
  <c r="BM47" i="2" s="1"/>
  <c r="AA33" i="2"/>
  <c r="CQ33" i="2" s="1"/>
  <c r="K25" i="2"/>
  <c r="CA25" i="2" s="1"/>
  <c r="CA27" i="2"/>
  <c r="Y43" i="2"/>
  <c r="CO43" i="2" s="1"/>
  <c r="O46" i="2"/>
  <c r="W40" i="2"/>
  <c r="AE41" i="2"/>
  <c r="U20" i="2"/>
  <c r="S24" i="2"/>
  <c r="AA37" i="2"/>
  <c r="BI37" i="2" s="1"/>
  <c r="Y44" i="2"/>
  <c r="AA22" i="2"/>
  <c r="Q43" i="2"/>
  <c r="CI19" i="2"/>
  <c r="BA19" i="2"/>
  <c r="BE18" i="2"/>
  <c r="CM18" i="2"/>
  <c r="BG45" i="2"/>
  <c r="CO45" i="2"/>
  <c r="AS25" i="2"/>
  <c r="AS37" i="2"/>
  <c r="BA27" i="2"/>
  <c r="BM19" i="2"/>
  <c r="S45" i="2"/>
  <c r="CS31" i="2"/>
  <c r="CQ39" i="2"/>
  <c r="BM39" i="2"/>
  <c r="AA25" i="2"/>
  <c r="S39" i="2"/>
  <c r="AE43" i="2"/>
  <c r="AE44" i="2"/>
  <c r="AA45" i="2"/>
  <c r="U46" i="2"/>
  <c r="O47" i="2"/>
  <c r="Y47" i="2"/>
  <c r="U18" i="2"/>
  <c r="Y34" i="2"/>
  <c r="U19" i="2"/>
  <c r="M25" i="2"/>
  <c r="K30" i="2"/>
  <c r="U35" i="2"/>
  <c r="M41" i="2"/>
  <c r="O21" i="2"/>
  <c r="M26" i="2"/>
  <c r="W31" i="2"/>
  <c r="O37" i="2"/>
  <c r="M42" i="2"/>
  <c r="O22" i="2"/>
  <c r="W28" i="2"/>
  <c r="AE34" i="2"/>
  <c r="Q41" i="2"/>
  <c r="K23" i="2"/>
  <c r="S29" i="2"/>
  <c r="AA35" i="2"/>
  <c r="Q42" i="2"/>
  <c r="U21" i="2"/>
  <c r="M27" i="2"/>
  <c r="K32" i="2"/>
  <c r="U37" i="2"/>
  <c r="M43" i="2"/>
  <c r="M20" i="2"/>
  <c r="W25" i="2"/>
  <c r="O31" i="2"/>
  <c r="M36" i="2"/>
  <c r="W41" i="2"/>
  <c r="O24" i="2"/>
  <c r="W30" i="2"/>
  <c r="AE36" i="2"/>
  <c r="AC44" i="2"/>
  <c r="Y26" i="2"/>
  <c r="AA41" i="2"/>
  <c r="K45" i="2"/>
  <c r="W46" i="2"/>
  <c r="K29" i="2"/>
  <c r="O45" i="2"/>
  <c r="S20" i="2"/>
  <c r="AC25" i="2"/>
  <c r="AA30" i="2"/>
  <c r="S36" i="2"/>
  <c r="AC41" i="2"/>
  <c r="AE21" i="2"/>
  <c r="AC26" i="2"/>
  <c r="U32" i="2"/>
  <c r="AE37" i="2"/>
  <c r="AC42" i="2"/>
  <c r="AE22" i="2"/>
  <c r="Q29" i="2"/>
  <c r="Y35" i="2"/>
  <c r="M18" i="2"/>
  <c r="AA23" i="2"/>
  <c r="Q30" i="2"/>
  <c r="Y36" i="2"/>
  <c r="M26" i="3"/>
  <c r="S22" i="2"/>
  <c r="AC27" i="2"/>
  <c r="AA32" i="2"/>
  <c r="S38" i="2"/>
  <c r="AC43" i="2"/>
  <c r="AC20" i="2"/>
  <c r="U26" i="2"/>
  <c r="AE31" i="2"/>
  <c r="AC36" i="2"/>
  <c r="S18" i="2"/>
  <c r="AE24" i="2"/>
  <c r="Q31" i="2"/>
  <c r="Y37" i="2"/>
  <c r="Q24" i="2"/>
  <c r="Y30" i="2"/>
  <c r="Y42" i="2"/>
  <c r="AC45" i="2"/>
  <c r="AA46" i="2"/>
  <c r="Q47" i="2"/>
  <c r="AA47" i="2"/>
  <c r="AA43" i="2"/>
  <c r="S23" i="2"/>
  <c r="S44" i="2"/>
  <c r="M21" i="2"/>
  <c r="K26" i="2"/>
  <c r="U31" i="2"/>
  <c r="M37" i="2"/>
  <c r="K42" i="2"/>
  <c r="M22" i="2"/>
  <c r="W27" i="2"/>
  <c r="O33" i="2"/>
  <c r="M38" i="2"/>
  <c r="W43" i="2"/>
  <c r="Y23" i="2"/>
  <c r="O30" i="2"/>
  <c r="W36" i="2"/>
  <c r="AC18" i="2"/>
  <c r="Y24" i="2"/>
  <c r="K31" i="2"/>
  <c r="S37" i="2"/>
  <c r="O18" i="2"/>
  <c r="M23" i="2"/>
  <c r="K28" i="2"/>
  <c r="U33" i="2"/>
  <c r="M39" i="2"/>
  <c r="K44" i="2"/>
  <c r="W21" i="2"/>
  <c r="O27" i="2"/>
  <c r="M32" i="2"/>
  <c r="W37" i="2"/>
  <c r="Q19" i="2"/>
  <c r="Y25" i="2"/>
  <c r="O32" i="2"/>
  <c r="W38" i="2"/>
  <c r="AE42" i="2"/>
  <c r="S31" i="2"/>
  <c r="K43" i="2"/>
  <c r="M44" i="2"/>
  <c r="M45" i="2"/>
  <c r="K46" i="2"/>
  <c r="AC46" i="2"/>
  <c r="AC47" i="2"/>
  <c r="W42" i="2"/>
  <c r="Q45" i="2"/>
  <c r="S43" i="2"/>
  <c r="AC21" i="2"/>
  <c r="AA26" i="2"/>
  <c r="S32" i="2"/>
  <c r="AC37" i="2"/>
  <c r="AA42" i="2"/>
  <c r="AC22" i="2"/>
  <c r="U28" i="2"/>
  <c r="AE33" i="2"/>
  <c r="AC38" i="2"/>
  <c r="K18" i="2"/>
  <c r="W24" i="2"/>
  <c r="AE30" i="2"/>
  <c r="Q37" i="2"/>
  <c r="K19" i="2"/>
  <c r="S25" i="2"/>
  <c r="AA31" i="2"/>
  <c r="Q38" i="2"/>
  <c r="AE18" i="2"/>
  <c r="AC23" i="2"/>
  <c r="AA28" i="2"/>
  <c r="S34" i="2"/>
  <c r="AC39" i="2"/>
  <c r="AA44" i="2"/>
  <c r="U22" i="2"/>
  <c r="AE27" i="2"/>
  <c r="AC32" i="2"/>
  <c r="U38" i="2"/>
  <c r="O20" i="2"/>
  <c r="W26" i="2"/>
  <c r="AE32" i="2"/>
  <c r="Q39" i="2"/>
  <c r="Y38" i="2"/>
  <c r="Q32" i="2"/>
  <c r="O44" i="2"/>
  <c r="AE45" i="2"/>
  <c r="M46" i="2"/>
  <c r="AE46" i="2"/>
  <c r="U47" i="2"/>
  <c r="K41" i="2"/>
  <c r="U44" i="2"/>
  <c r="O42" i="2"/>
  <c r="K22" i="2"/>
  <c r="U27" i="2"/>
  <c r="M33" i="2"/>
  <c r="K38" i="2"/>
  <c r="U43" i="2"/>
  <c r="W23" i="2"/>
  <c r="O29" i="2"/>
  <c r="M34" i="2"/>
  <c r="W39" i="2"/>
  <c r="AA18" i="2"/>
  <c r="Q25" i="2"/>
  <c r="Y31" i="2"/>
  <c r="O38" i="2"/>
  <c r="AA19" i="2"/>
  <c r="Q26" i="2"/>
  <c r="Y32" i="2"/>
  <c r="K39" i="2"/>
  <c r="M19" i="2"/>
  <c r="K24" i="2"/>
  <c r="U29" i="2"/>
  <c r="M35" i="2"/>
  <c r="K40" i="2"/>
  <c r="U45" i="2"/>
  <c r="O23" i="2"/>
  <c r="M28" i="2"/>
  <c r="W33" i="2"/>
  <c r="O39" i="2"/>
  <c r="AE20" i="2"/>
  <c r="Q27" i="2"/>
  <c r="Y33" i="2"/>
  <c r="O40" i="2"/>
  <c r="K33" i="2"/>
  <c r="K21" i="2"/>
  <c r="Q36" i="2"/>
  <c r="W44" i="2"/>
  <c r="W45" i="2"/>
  <c r="Q46" i="2"/>
  <c r="M47" i="2"/>
  <c r="W47" i="2"/>
  <c r="M16" i="3"/>
  <c r="AA29" i="2"/>
  <c r="U42" i="2"/>
  <c r="Q28" i="2"/>
  <c r="U23" i="2"/>
  <c r="M29" i="2"/>
  <c r="K34" i="2"/>
  <c r="U39" i="2"/>
  <c r="W19" i="2"/>
  <c r="O25" i="2"/>
  <c r="M30" i="2"/>
  <c r="W35" i="2"/>
  <c r="O41" i="2"/>
  <c r="W20" i="2"/>
  <c r="AE26" i="2"/>
  <c r="Q33" i="2"/>
  <c r="Y39" i="2"/>
  <c r="S21" i="2"/>
  <c r="AA27" i="2"/>
  <c r="Q34" i="2"/>
  <c r="Y40" i="2"/>
  <c r="K20" i="2"/>
  <c r="U25" i="2"/>
  <c r="M31" i="2"/>
  <c r="K36" i="2"/>
  <c r="U41" i="2"/>
  <c r="O19" i="2"/>
  <c r="M24" i="2"/>
  <c r="W29" i="2"/>
  <c r="O35" i="2"/>
  <c r="M40" i="2"/>
  <c r="W22" i="2"/>
  <c r="AE28" i="2"/>
  <c r="Q35" i="2"/>
  <c r="Y41" i="2"/>
  <c r="Y46" i="2"/>
  <c r="AA21" i="2"/>
  <c r="CG21" i="2"/>
  <c r="AY21" i="2"/>
  <c r="BK29" i="2"/>
  <c r="CS29" i="2"/>
  <c r="Q44" i="2"/>
  <c r="AY18" i="2"/>
  <c r="BM35" i="2"/>
  <c r="CS19" i="2"/>
  <c r="BK19" i="2"/>
  <c r="CO19" i="2"/>
  <c r="BG19" i="2"/>
  <c r="AY23" i="2"/>
  <c r="BG29" i="2"/>
  <c r="CO29" i="2"/>
  <c r="CE43" i="2"/>
  <c r="AW43" i="2"/>
  <c r="BG27" i="2" l="1"/>
  <c r="CA35" i="2"/>
  <c r="CI33" i="2"/>
  <c r="CI47" i="2"/>
  <c r="BA47" i="2"/>
  <c r="CA47" i="2"/>
  <c r="AS47" i="2"/>
  <c r="CI35" i="2"/>
  <c r="BA35" i="2"/>
  <c r="BI33" i="2"/>
  <c r="CU47" i="2"/>
  <c r="CU25" i="2"/>
  <c r="BM25" i="2"/>
  <c r="CO18" i="2"/>
  <c r="BG18" i="2"/>
  <c r="CU29" i="2"/>
  <c r="BM29" i="2"/>
  <c r="BA41" i="2"/>
  <c r="CI41" i="2"/>
  <c r="CS35" i="2"/>
  <c r="CQ37" i="2"/>
  <c r="BG21" i="2"/>
  <c r="CS33" i="2"/>
  <c r="BK33" i="2"/>
  <c r="BM23" i="2"/>
  <c r="BG43" i="2"/>
  <c r="CU41" i="2"/>
  <c r="BM41" i="2"/>
  <c r="CG43" i="2"/>
  <c r="AY43" i="2"/>
  <c r="CS21" i="2"/>
  <c r="BK21" i="2"/>
  <c r="CM37" i="2"/>
  <c r="BE37" i="2"/>
  <c r="AU23" i="2"/>
  <c r="CC23" i="2"/>
  <c r="BG23" i="2"/>
  <c r="CO23" i="2"/>
  <c r="BC31" i="2"/>
  <c r="CK31" i="2"/>
  <c r="CI18" i="2"/>
  <c r="BA18" i="2"/>
  <c r="CS27" i="2"/>
  <c r="BK27" i="2"/>
  <c r="AY29" i="2"/>
  <c r="CG29" i="2"/>
  <c r="BI41" i="2"/>
  <c r="CQ41" i="2"/>
  <c r="AW31" i="2"/>
  <c r="CE31" i="2"/>
  <c r="CC25" i="2"/>
  <c r="AU25" i="2"/>
  <c r="AW23" i="2"/>
  <c r="CE23" i="2"/>
  <c r="CC31" i="2"/>
  <c r="AU31" i="2"/>
  <c r="CG33" i="2"/>
  <c r="AY33" i="2"/>
  <c r="CK39" i="2"/>
  <c r="BC39" i="2"/>
  <c r="BE47" i="2"/>
  <c r="CM47" i="2"/>
  <c r="CK45" i="2"/>
  <c r="BC45" i="2"/>
  <c r="CE29" i="2"/>
  <c r="AW29" i="2"/>
  <c r="CQ31" i="2"/>
  <c r="BI31" i="2"/>
  <c r="BM33" i="2"/>
  <c r="CU33" i="2"/>
  <c r="BA43" i="2"/>
  <c r="CI43" i="2"/>
  <c r="CA43" i="2"/>
  <c r="AS43" i="2"/>
  <c r="AW18" i="2"/>
  <c r="CE18" i="2"/>
  <c r="BE43" i="2"/>
  <c r="CM43" i="2"/>
  <c r="CS45" i="2"/>
  <c r="BK45" i="2"/>
  <c r="CM25" i="2"/>
  <c r="BE25" i="2"/>
  <c r="BI35" i="2"/>
  <c r="CQ35" i="2"/>
  <c r="AW37" i="2"/>
  <c r="CE37" i="2"/>
  <c r="BC19" i="2"/>
  <c r="CK19" i="2"/>
  <c r="BM43" i="2"/>
  <c r="CU43" i="2"/>
  <c r="CG35" i="2"/>
  <c r="AY35" i="2"/>
  <c r="CQ29" i="2"/>
  <c r="BI29" i="2"/>
  <c r="CA39" i="2"/>
  <c r="AS39" i="2"/>
  <c r="CG19" i="2"/>
  <c r="AY19" i="2"/>
  <c r="AU37" i="2"/>
  <c r="CC37" i="2"/>
  <c r="BG35" i="2"/>
  <c r="CO35" i="2"/>
  <c r="CQ45" i="2"/>
  <c r="BI45" i="2"/>
  <c r="CO39" i="2"/>
  <c r="BG39" i="2"/>
  <c r="BE19" i="2"/>
  <c r="CM19" i="2"/>
  <c r="AS33" i="2"/>
  <c r="CA33" i="2"/>
  <c r="BM27" i="2"/>
  <c r="CU27" i="2"/>
  <c r="CK25" i="2"/>
  <c r="BC25" i="2"/>
  <c r="CC47" i="2"/>
  <c r="AU47" i="2"/>
  <c r="BG33" i="2"/>
  <c r="CO33" i="2"/>
  <c r="BI19" i="2"/>
  <c r="CQ19" i="2"/>
  <c r="CM23" i="2"/>
  <c r="BE23" i="2"/>
  <c r="CA41" i="2"/>
  <c r="AS41" i="2"/>
  <c r="CG39" i="2"/>
  <c r="AY39" i="2"/>
  <c r="CI25" i="2"/>
  <c r="BA25" i="2"/>
  <c r="CG45" i="2"/>
  <c r="AY45" i="2"/>
  <c r="BA31" i="2"/>
  <c r="CI31" i="2"/>
  <c r="CE27" i="2"/>
  <c r="AW27" i="2"/>
  <c r="CI37" i="2"/>
  <c r="BA37" i="2"/>
  <c r="CC21" i="2"/>
  <c r="AU21" i="2"/>
  <c r="CU31" i="2"/>
  <c r="BM31" i="2"/>
  <c r="BK25" i="2"/>
  <c r="CS25" i="2"/>
  <c r="CI29" i="2"/>
  <c r="BA29" i="2"/>
  <c r="CM31" i="2"/>
  <c r="BE31" i="2"/>
  <c r="BA39" i="2"/>
  <c r="CI39" i="2"/>
  <c r="CI45" i="2"/>
  <c r="BA45" i="2"/>
  <c r="BC41" i="2"/>
  <c r="CK41" i="2"/>
  <c r="BM18" i="2"/>
  <c r="CU18" i="2"/>
  <c r="CA45" i="2"/>
  <c r="AS45" i="2"/>
  <c r="AW35" i="2"/>
  <c r="CE35" i="2"/>
  <c r="CC29" i="2"/>
  <c r="AU29" i="2"/>
  <c r="AY27" i="2"/>
  <c r="CG27" i="2"/>
  <c r="AU35" i="2"/>
  <c r="CC35" i="2"/>
  <c r="BC43" i="2"/>
  <c r="CK43" i="2"/>
  <c r="CK47" i="2"/>
  <c r="BC47" i="2"/>
  <c r="CS39" i="2"/>
  <c r="BK39" i="2"/>
  <c r="AS19" i="2"/>
  <c r="CA19" i="2"/>
  <c r="CM21" i="2"/>
  <c r="BE21" i="2"/>
  <c r="CA31" i="2"/>
  <c r="AS31" i="2"/>
  <c r="AW33" i="2"/>
  <c r="CE33" i="2"/>
  <c r="BM37" i="2"/>
  <c r="CU37" i="2"/>
  <c r="AU43" i="2"/>
  <c r="CC43" i="2"/>
  <c r="CA23" i="2"/>
  <c r="AS23" i="2"/>
  <c r="CK18" i="2"/>
  <c r="BC18" i="2"/>
  <c r="CQ25" i="2"/>
  <c r="BI25" i="2"/>
  <c r="AW25" i="2"/>
  <c r="CE25" i="2"/>
  <c r="CM39" i="2"/>
  <c r="BE39" i="2"/>
  <c r="CA18" i="2"/>
  <c r="AS18" i="2"/>
  <c r="CS41" i="2"/>
  <c r="BK41" i="2"/>
  <c r="BI21" i="2"/>
  <c r="CQ21" i="2"/>
  <c r="CM45" i="2"/>
  <c r="BE45" i="2"/>
  <c r="BG31" i="2"/>
  <c r="CO31" i="2"/>
  <c r="BK47" i="2"/>
  <c r="CS47" i="2"/>
  <c r="CM27" i="2"/>
  <c r="BE27" i="2"/>
  <c r="CI23" i="2"/>
  <c r="BA23" i="2"/>
  <c r="AW45" i="2"/>
  <c r="CE45" i="2"/>
  <c r="BC37" i="2"/>
  <c r="CK37" i="2"/>
  <c r="AY41" i="2"/>
  <c r="CG41" i="2"/>
  <c r="AW21" i="2"/>
  <c r="CE21" i="2"/>
  <c r="CO47" i="2"/>
  <c r="BG47" i="2"/>
  <c r="BA21" i="2"/>
  <c r="CI21" i="2"/>
  <c r="CC45" i="2"/>
  <c r="AU45" i="2"/>
  <c r="BC21" i="2"/>
  <c r="CK21" i="2"/>
  <c r="BC23" i="2"/>
  <c r="CK23" i="2"/>
  <c r="BC29" i="2"/>
  <c r="CK29" i="2"/>
  <c r="AY37" i="2"/>
  <c r="CG37" i="2"/>
  <c r="CM35" i="2"/>
  <c r="BE35" i="2"/>
  <c r="CE39" i="2"/>
  <c r="AW39" i="2"/>
  <c r="AY25" i="2"/>
  <c r="CG25" i="2"/>
  <c r="CC33" i="2"/>
  <c r="AU33" i="2"/>
  <c r="CS37" i="2"/>
  <c r="BK37" i="2"/>
  <c r="CC39" i="2"/>
  <c r="AU39" i="2"/>
  <c r="BK18" i="2"/>
  <c r="CS18" i="2"/>
  <c r="BI43" i="2"/>
  <c r="CQ43" i="2"/>
  <c r="BG37" i="2"/>
  <c r="CO37" i="2"/>
  <c r="BK43" i="2"/>
  <c r="CS43" i="2"/>
  <c r="CQ23" i="2"/>
  <c r="BI23" i="2"/>
  <c r="CA29" i="2"/>
  <c r="AS29" i="2"/>
  <c r="AU41" i="2"/>
  <c r="CC41" i="2"/>
  <c r="AW47" i="2"/>
  <c r="CE47" i="2"/>
  <c r="AS21" i="2"/>
  <c r="CA21" i="2"/>
  <c r="CG47" i="2"/>
  <c r="AY47" i="2"/>
  <c r="BE29" i="2"/>
  <c r="CM29" i="2"/>
  <c r="CE41" i="2"/>
  <c r="AW41" i="2"/>
  <c r="CO41" i="2"/>
  <c r="BG41" i="2"/>
  <c r="CE19" i="2"/>
  <c r="AW19" i="2"/>
  <c r="BI27" i="2"/>
  <c r="CQ27" i="2"/>
  <c r="CM33" i="2"/>
  <c r="BE33" i="2"/>
  <c r="AU19" i="2"/>
  <c r="CC19" i="2"/>
  <c r="CQ18" i="2"/>
  <c r="BI18" i="2"/>
  <c r="CK27" i="2"/>
  <c r="BC27" i="2"/>
  <c r="BM45" i="2"/>
  <c r="CU45" i="2"/>
  <c r="BK23" i="2"/>
  <c r="CS23" i="2"/>
  <c r="BG25" i="2"/>
  <c r="CO25" i="2"/>
  <c r="CK33" i="2"/>
  <c r="BC33" i="2"/>
  <c r="BI47" i="2"/>
  <c r="CQ47" i="2"/>
  <c r="AY31" i="2"/>
  <c r="CG31" i="2"/>
  <c r="AU18" i="2"/>
  <c r="CC18" i="2"/>
  <c r="BM21" i="2"/>
  <c r="CU21" i="2"/>
  <c r="BE41" i="2"/>
  <c r="CM41" i="2"/>
  <c r="AU27" i="2"/>
  <c r="CC27" i="2"/>
  <c r="CK35" i="2"/>
  <c r="BC35" i="2"/>
</calcChain>
</file>

<file path=xl/comments1.xml><?xml version="1.0" encoding="utf-8"?>
<comments xmlns="http://schemas.openxmlformats.org/spreadsheetml/2006/main">
  <authors>
    <author>oitapref</author>
  </authors>
  <commentList>
    <comment ref="E8" authorId="0" shapeId="0">
      <text>
        <r>
          <rPr>
            <sz val="9"/>
            <rFont val="ＭＳ Ｐゴシック"/>
            <family val="3"/>
            <charset val="128"/>
          </rPr>
          <t xml:space="preserve">合併法人が被合併法人の分の納付をする場合は、
</t>
        </r>
        <r>
          <rPr>
            <b/>
            <sz val="9"/>
            <rFont val="ＭＳ Ｐゴシック"/>
            <family val="3"/>
            <charset val="128"/>
          </rPr>
          <t>「合併法人○○社被合併法人○○社」</t>
        </r>
        <r>
          <rPr>
            <sz val="9"/>
            <rFont val="ＭＳ Ｐゴシック"/>
            <family val="3"/>
            <charset val="128"/>
          </rPr>
          <t xml:space="preserve">
と記載してください。
</t>
        </r>
      </text>
    </comment>
    <comment ref="E14" authorId="0" shapeId="0">
      <text>
        <r>
          <rPr>
            <sz val="9"/>
            <rFont val="ＭＳ Ｐゴシック"/>
            <family val="3"/>
            <charset val="128"/>
          </rPr>
          <t xml:space="preserve">右横の▼リストから選択してください。
</t>
        </r>
      </text>
    </comment>
  </commentList>
</comments>
</file>

<file path=xl/sharedStrings.xml><?xml version="1.0" encoding="utf-8"?>
<sst xmlns="http://schemas.openxmlformats.org/spreadsheetml/2006/main" count="338" uniqueCount="146">
  <si>
    <t>都道府県コード</t>
    <rPh sb="0" eb="4">
      <t>トドウフケン</t>
    </rPh>
    <phoneticPr fontId="1"/>
  </si>
  <si>
    <t>都</t>
    <rPh sb="0" eb="1">
      <t>ト</t>
    </rPh>
    <phoneticPr fontId="1"/>
  </si>
  <si>
    <t>道</t>
    <rPh sb="0" eb="1">
      <t>ドウ</t>
    </rPh>
    <phoneticPr fontId="1"/>
  </si>
  <si>
    <t>府</t>
    <rPh sb="0" eb="1">
      <t>フ</t>
    </rPh>
    <phoneticPr fontId="1"/>
  </si>
  <si>
    <t>県</t>
    <rPh sb="0" eb="1">
      <t>ケン</t>
    </rPh>
    <phoneticPr fontId="1"/>
  </si>
  <si>
    <t>番</t>
    <rPh sb="0" eb="1">
      <t>バン</t>
    </rPh>
    <phoneticPr fontId="1"/>
  </si>
  <si>
    <t>県民税</t>
    <rPh sb="0" eb="3">
      <t>ケンミンゼイ</t>
    </rPh>
    <phoneticPr fontId="1"/>
  </si>
  <si>
    <t>事業税</t>
    <rPh sb="0" eb="3">
      <t>ジギョウゼイ</t>
    </rPh>
    <phoneticPr fontId="1"/>
  </si>
  <si>
    <t>所在地及び法人名</t>
    <rPh sb="0" eb="3">
      <t>ショザイチ</t>
    </rPh>
    <rPh sb="3" eb="4">
      <t>オヨ</t>
    </rPh>
    <rPh sb="5" eb="7">
      <t>ホウジン</t>
    </rPh>
    <rPh sb="7" eb="8">
      <t>メイ</t>
    </rPh>
    <phoneticPr fontId="1"/>
  </si>
  <si>
    <t>様</t>
    <rPh sb="0" eb="1">
      <t>サマ</t>
    </rPh>
    <phoneticPr fontId="1"/>
  </si>
  <si>
    <t>収入</t>
    <rPh sb="0" eb="2">
      <t>シュウニュウ</t>
    </rPh>
    <phoneticPr fontId="1"/>
  </si>
  <si>
    <t>税目</t>
    <rPh sb="0" eb="2">
      <t>ゼイモク</t>
    </rPh>
    <phoneticPr fontId="1"/>
  </si>
  <si>
    <t>県税</t>
    <rPh sb="0" eb="2">
      <t>ケンゼイ</t>
    </rPh>
    <phoneticPr fontId="1"/>
  </si>
  <si>
    <t>申区</t>
    <rPh sb="0" eb="1">
      <t>モウ</t>
    </rPh>
    <rPh sb="1" eb="2">
      <t>ク</t>
    </rPh>
    <phoneticPr fontId="1"/>
  </si>
  <si>
    <t>申告処理年月日</t>
    <rPh sb="0" eb="2">
      <t>シンコク</t>
    </rPh>
    <rPh sb="2" eb="4">
      <t>ショリ</t>
    </rPh>
    <rPh sb="4" eb="7">
      <t>ネンガッピ</t>
    </rPh>
    <phoneticPr fontId="1"/>
  </si>
  <si>
    <t>事業年度又は連結事業年度</t>
    <rPh sb="0" eb="2">
      <t>ジギョウ</t>
    </rPh>
    <rPh sb="2" eb="4">
      <t>ネンド</t>
    </rPh>
    <rPh sb="4" eb="5">
      <t>マタ</t>
    </rPh>
    <rPh sb="6" eb="8">
      <t>レンケツ</t>
    </rPh>
    <rPh sb="8" eb="10">
      <t>ジギョウ</t>
    </rPh>
    <rPh sb="10" eb="12">
      <t>ネンド</t>
    </rPh>
    <phoneticPr fontId="1"/>
  </si>
  <si>
    <t>から</t>
    <phoneticPr fontId="1"/>
  </si>
  <si>
    <t>まで</t>
    <phoneticPr fontId="1"/>
  </si>
  <si>
    <t>法人税割額</t>
    <rPh sb="0" eb="3">
      <t>ホウジンゼイ</t>
    </rPh>
    <rPh sb="3" eb="4">
      <t>ワリ</t>
    </rPh>
    <rPh sb="4" eb="5">
      <t>ガク</t>
    </rPh>
    <phoneticPr fontId="1"/>
  </si>
  <si>
    <t>均等割額</t>
    <rPh sb="0" eb="3">
      <t>キントウワリ</t>
    </rPh>
    <rPh sb="3" eb="4">
      <t>ガク</t>
    </rPh>
    <phoneticPr fontId="1"/>
  </si>
  <si>
    <t>延滞金</t>
    <rPh sb="0" eb="3">
      <t>エンタイキン</t>
    </rPh>
    <phoneticPr fontId="1"/>
  </si>
  <si>
    <t>計</t>
    <rPh sb="0" eb="1">
      <t>ケイ</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</si>
  <si>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</si>
  <si>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</si>
  <si>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</si>
  <si>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</si>
  <si>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</si>
  <si>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</si>
  <si>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合計額</t>
    <rPh sb="0" eb="3">
      <t>ゴウケイガク</t>
    </rPh>
    <phoneticPr fontId="1"/>
  </si>
  <si>
    <t>所得割額</t>
    <rPh sb="0" eb="3">
      <t>ショトクワリ</t>
    </rPh>
    <rPh sb="3" eb="4">
      <t>ガク</t>
    </rPh>
    <phoneticPr fontId="1"/>
  </si>
  <si>
    <t>付加価値割額</t>
    <rPh sb="0" eb="2">
      <t>フカ</t>
    </rPh>
    <rPh sb="2" eb="5">
      <t>カチワリ</t>
    </rPh>
    <rPh sb="5" eb="6">
      <t>ガク</t>
    </rPh>
    <phoneticPr fontId="1"/>
  </si>
  <si>
    <t>資本割額</t>
    <rPh sb="0" eb="2">
      <t>シホン</t>
    </rPh>
    <rPh sb="2" eb="3">
      <t>ワリ</t>
    </rPh>
    <rPh sb="3" eb="4">
      <t>ガク</t>
    </rPh>
    <phoneticPr fontId="1"/>
  </si>
  <si>
    <t>収入割額</t>
    <rPh sb="0" eb="2">
      <t>シュウニュウ</t>
    </rPh>
    <rPh sb="2" eb="3">
      <t>ワ</t>
    </rPh>
    <rPh sb="3" eb="4">
      <t>ガク</t>
    </rPh>
    <phoneticPr fontId="1"/>
  </si>
  <si>
    <t>(05～09)</t>
    <phoneticPr fontId="1"/>
  </si>
  <si>
    <t>過少申告加算金</t>
    <rPh sb="0" eb="2">
      <t>カショウ</t>
    </rPh>
    <rPh sb="2" eb="4">
      <t>シンコク</t>
    </rPh>
    <rPh sb="4" eb="7">
      <t>カサンキン</t>
    </rPh>
    <phoneticPr fontId="1"/>
  </si>
  <si>
    <t>不申告加算金</t>
    <rPh sb="0" eb="3">
      <t>フシンコク</t>
    </rPh>
    <rPh sb="3" eb="6">
      <t>カサンキン</t>
    </rPh>
    <phoneticPr fontId="1"/>
  </si>
  <si>
    <t>重加算金</t>
    <rPh sb="0" eb="1">
      <t>ジュウ</t>
    </rPh>
    <rPh sb="1" eb="4">
      <t>カサンキン</t>
    </rPh>
    <phoneticPr fontId="1"/>
  </si>
  <si>
    <t>(10～14)</t>
    <phoneticPr fontId="1"/>
  </si>
  <si>
    <t>納期限</t>
    <rPh sb="0" eb="3">
      <t>ノウキゲン</t>
    </rPh>
    <phoneticPr fontId="1"/>
  </si>
  <si>
    <t>事務所</t>
    <rPh sb="0" eb="3">
      <t>ジムショ</t>
    </rPh>
    <phoneticPr fontId="1"/>
  </si>
  <si>
    <t>年</t>
    <rPh sb="0" eb="1">
      <t>ネン</t>
    </rPh>
    <phoneticPr fontId="1"/>
  </si>
  <si>
    <t>月</t>
    <rPh sb="0" eb="1">
      <t>ツキ</t>
    </rPh>
    <phoneticPr fontId="1"/>
  </si>
  <si>
    <t>日</t>
    <rPh sb="0" eb="1">
      <t>ヒ</t>
    </rPh>
    <phoneticPr fontId="1"/>
  </si>
  <si>
    <t>県税事務所</t>
    <rPh sb="0" eb="2">
      <t>ケンゼイ</t>
    </rPh>
    <rPh sb="2" eb="5">
      <t>ジムショ</t>
    </rPh>
    <phoneticPr fontId="1"/>
  </si>
  <si>
    <t>大　　分</t>
    <rPh sb="0" eb="1">
      <t>ダイ</t>
    </rPh>
    <rPh sb="3" eb="4">
      <t>ブン</t>
    </rPh>
    <phoneticPr fontId="1"/>
  </si>
  <si>
    <t>口　　座　　番　　号</t>
    <rPh sb="0" eb="1">
      <t>クチ</t>
    </rPh>
    <rPh sb="3" eb="4">
      <t>ザ</t>
    </rPh>
    <rPh sb="6" eb="7">
      <t>バン</t>
    </rPh>
    <rPh sb="9" eb="10">
      <t>ゴウ</t>
    </rPh>
    <phoneticPr fontId="1"/>
  </si>
  <si>
    <t>加　　　入　　　者</t>
    <rPh sb="0" eb="1">
      <t>カ</t>
    </rPh>
    <rPh sb="4" eb="5">
      <t>イ</t>
    </rPh>
    <rPh sb="8" eb="9">
      <t>シャ</t>
    </rPh>
    <phoneticPr fontId="1"/>
  </si>
  <si>
    <t>大　分　県　税　事　務　所</t>
    <rPh sb="0" eb="1">
      <t>ダイ</t>
    </rPh>
    <rPh sb="2" eb="3">
      <t>ブン</t>
    </rPh>
    <rPh sb="4" eb="5">
      <t>ケン</t>
    </rPh>
    <rPh sb="6" eb="7">
      <t>ゼイ</t>
    </rPh>
    <rPh sb="8" eb="9">
      <t>コト</t>
    </rPh>
    <rPh sb="10" eb="11">
      <t>ツトム</t>
    </rPh>
    <rPh sb="12" eb="13">
      <t>ショ</t>
    </rPh>
    <phoneticPr fontId="1"/>
  </si>
  <si>
    <t>年　　度</t>
    <rPh sb="0" eb="1">
      <t>トシ</t>
    </rPh>
    <rPh sb="3" eb="4">
      <t>ド</t>
    </rPh>
    <phoneticPr fontId="1"/>
  </si>
  <si>
    <t>※　　　処　　　理　　　事　　　項</t>
    <rPh sb="4" eb="5">
      <t>トコロ</t>
    </rPh>
    <rPh sb="8" eb="9">
      <t>リ</t>
    </rPh>
    <rPh sb="12" eb="13">
      <t>コト</t>
    </rPh>
    <rPh sb="16" eb="17">
      <t>コウ</t>
    </rPh>
    <phoneticPr fontId="1"/>
  </si>
  <si>
    <t>申　　告　　区　　分</t>
    <rPh sb="0" eb="1">
      <t>サル</t>
    </rPh>
    <rPh sb="3" eb="4">
      <t>コク</t>
    </rPh>
    <rPh sb="6" eb="7">
      <t>ク</t>
    </rPh>
    <rPh sb="9" eb="10">
      <t>ブン</t>
    </rPh>
    <phoneticPr fontId="1"/>
  </si>
  <si>
    <t>法  人</t>
    <rPh sb="0" eb="1">
      <t>ホウ</t>
    </rPh>
    <rPh sb="3" eb="4">
      <t>ヒト</t>
    </rPh>
    <phoneticPr fontId="1"/>
  </si>
  <si>
    <t>領 収 証 書</t>
    <rPh sb="0" eb="1">
      <t>リョウ</t>
    </rPh>
    <rPh sb="2" eb="3">
      <t>オサム</t>
    </rPh>
    <rPh sb="4" eb="5">
      <t>アカシ</t>
    </rPh>
    <rPh sb="6" eb="7">
      <t>ショ</t>
    </rPh>
    <phoneticPr fontId="1"/>
  </si>
  <si>
    <t>法 人 県 民 税</t>
    <rPh sb="0" eb="1">
      <t>ホウ</t>
    </rPh>
    <rPh sb="2" eb="3">
      <t>ヒト</t>
    </rPh>
    <rPh sb="4" eb="5">
      <t>ケン</t>
    </rPh>
    <rPh sb="6" eb="7">
      <t>タミ</t>
    </rPh>
    <rPh sb="8" eb="9">
      <t>ゼイ</t>
    </rPh>
    <phoneticPr fontId="1"/>
  </si>
  <si>
    <t>課  税</t>
    <rPh sb="0" eb="1">
      <t>カ</t>
    </rPh>
    <rPh sb="3" eb="4">
      <t>ゼイ</t>
    </rPh>
    <phoneticPr fontId="1"/>
  </si>
  <si>
    <t>領 収 日 付 印</t>
    <rPh sb="0" eb="1">
      <t>リョウ</t>
    </rPh>
    <rPh sb="2" eb="3">
      <t>オサム</t>
    </rPh>
    <rPh sb="4" eb="5">
      <t>ヒ</t>
    </rPh>
    <rPh sb="6" eb="7">
      <t>ツキ</t>
    </rPh>
    <rPh sb="8" eb="9">
      <t>イン</t>
    </rPh>
    <phoneticPr fontId="1"/>
  </si>
  <si>
    <t>上記のとおり領収しました。（納税者保管）</t>
    <rPh sb="0" eb="2">
      <t>ジョウキ</t>
    </rPh>
    <rPh sb="6" eb="8">
      <t>リョウシュウ</t>
    </rPh>
    <rPh sb="14" eb="17">
      <t>ノウゼイシャ</t>
    </rPh>
    <rPh sb="17" eb="19">
      <t>ホカン</t>
    </rPh>
    <phoneticPr fontId="1"/>
  </si>
  <si>
    <t>納  付  書</t>
    <rPh sb="0" eb="1">
      <t>オサム</t>
    </rPh>
    <rPh sb="3" eb="4">
      <t>ツキ</t>
    </rPh>
    <rPh sb="6" eb="7">
      <t>ショ</t>
    </rPh>
    <phoneticPr fontId="1"/>
  </si>
  <si>
    <t>口</t>
    <rPh sb="0" eb="1">
      <t>クチ</t>
    </rPh>
    <phoneticPr fontId="1"/>
  </si>
  <si>
    <t>日　　計</t>
    <rPh sb="0" eb="1">
      <t>ヒ</t>
    </rPh>
    <rPh sb="3" eb="4">
      <t>ケイ</t>
    </rPh>
    <phoneticPr fontId="1"/>
  </si>
  <si>
    <t>上記のとおり納付します</t>
    <rPh sb="0" eb="2">
      <t>ジョウキ</t>
    </rPh>
    <rPh sb="6" eb="8">
      <t>ノウフ</t>
    </rPh>
    <phoneticPr fontId="1"/>
  </si>
  <si>
    <t>金融機関</t>
    <rPh sb="0" eb="2">
      <t>キンユウ</t>
    </rPh>
    <rPh sb="2" eb="4">
      <t>キカン</t>
    </rPh>
    <phoneticPr fontId="1"/>
  </si>
  <si>
    <t>又は郵便局保管</t>
    <rPh sb="0" eb="1">
      <t>マタ</t>
    </rPh>
    <rPh sb="2" eb="5">
      <t>ユウビンキョク</t>
    </rPh>
    <rPh sb="5" eb="7">
      <t>ホカン</t>
    </rPh>
    <phoneticPr fontId="1"/>
  </si>
  <si>
    <t>(</t>
    <phoneticPr fontId="1"/>
  </si>
  <si>
    <t>)</t>
    <phoneticPr fontId="1"/>
  </si>
  <si>
    <t>領収済通知書</t>
    <rPh sb="0" eb="2">
      <t>リョウシュウ</t>
    </rPh>
    <rPh sb="2" eb="3">
      <t>ズ</t>
    </rPh>
    <rPh sb="3" eb="6">
      <t>ツウチショ</t>
    </rPh>
    <phoneticPr fontId="1"/>
  </si>
  <si>
    <r>
      <t xml:space="preserve">指 定 金 融
機   関   名
</t>
    </r>
    <r>
      <rPr>
        <sz val="9"/>
        <color indexed="8"/>
        <rFont val="ＭＳ Ｐゴシック"/>
        <family val="3"/>
        <charset val="128"/>
      </rPr>
      <t>（取りまとめ店）</t>
    </r>
    <rPh sb="0" eb="1">
      <t>ユビ</t>
    </rPh>
    <rPh sb="2" eb="3">
      <t>サダム</t>
    </rPh>
    <rPh sb="4" eb="5">
      <t>キン</t>
    </rPh>
    <rPh sb="6" eb="7">
      <t>トオル</t>
    </rPh>
    <rPh sb="8" eb="9">
      <t>キ</t>
    </rPh>
    <rPh sb="12" eb="13">
      <t>セキ</t>
    </rPh>
    <rPh sb="16" eb="17">
      <t>メイ</t>
    </rPh>
    <rPh sb="19" eb="20">
      <t>ト</t>
    </rPh>
    <rPh sb="24" eb="25">
      <t>テン</t>
    </rPh>
    <phoneticPr fontId="1"/>
  </si>
  <si>
    <t>県　庁　内　支　店　扱</t>
    <rPh sb="0" eb="1">
      <t>ケン</t>
    </rPh>
    <rPh sb="2" eb="3">
      <t>チョウ</t>
    </rPh>
    <rPh sb="4" eb="5">
      <t>ナイ</t>
    </rPh>
    <rPh sb="6" eb="7">
      <t>シ</t>
    </rPh>
    <rPh sb="8" eb="9">
      <t>ミセ</t>
    </rPh>
    <rPh sb="10" eb="11">
      <t>アツカ</t>
    </rPh>
    <phoneticPr fontId="1"/>
  </si>
  <si>
    <t>大 　　分　　 銀　 　行</t>
    <rPh sb="0" eb="1">
      <t>ダイ</t>
    </rPh>
    <rPh sb="4" eb="5">
      <t>ブン</t>
    </rPh>
    <rPh sb="8" eb="9">
      <t>ギン</t>
    </rPh>
    <rPh sb="12" eb="13">
      <t>ギョウ</t>
    </rPh>
    <phoneticPr fontId="1"/>
  </si>
  <si>
    <t>取りまとめ局</t>
    <rPh sb="0" eb="1">
      <t>ト</t>
    </rPh>
    <rPh sb="5" eb="6">
      <t>キョク</t>
    </rPh>
    <phoneticPr fontId="1"/>
  </si>
  <si>
    <t>上記のとおり通知します。（都道府県保管）</t>
    <rPh sb="0" eb="2">
      <t>ジョウキ</t>
    </rPh>
    <rPh sb="6" eb="8">
      <t>ツウチ</t>
    </rPh>
    <rPh sb="13" eb="17">
      <t>トドウフケン</t>
    </rPh>
    <rPh sb="17" eb="19">
      <t>ホカン</t>
    </rPh>
    <phoneticPr fontId="1"/>
  </si>
  <si>
    <t>入力区分</t>
    <rPh sb="0" eb="2">
      <t>ニュウリョク</t>
    </rPh>
    <rPh sb="2" eb="4">
      <t>クブン</t>
    </rPh>
    <phoneticPr fontId="1"/>
  </si>
  <si>
    <t>入力項目</t>
    <rPh sb="0" eb="2">
      <t>ニュウリョク</t>
    </rPh>
    <rPh sb="2" eb="4">
      <t>コウモク</t>
    </rPh>
    <phoneticPr fontId="1"/>
  </si>
  <si>
    <t>注意事項</t>
    <rPh sb="0" eb="2">
      <t>チュウイ</t>
    </rPh>
    <rPh sb="2" eb="4">
      <t>ジコウ</t>
    </rPh>
    <phoneticPr fontId="1"/>
  </si>
  <si>
    <t>県税事務所名</t>
    <rPh sb="0" eb="2">
      <t>ケンゼイ</t>
    </rPh>
    <rPh sb="2" eb="5">
      <t>ジムショ</t>
    </rPh>
    <rPh sb="5" eb="6">
      <t>メイ</t>
    </rPh>
    <phoneticPr fontId="1"/>
  </si>
  <si>
    <t>所在地</t>
    <rPh sb="0" eb="3">
      <t>ショザイチ</t>
    </rPh>
    <phoneticPr fontId="1"/>
  </si>
  <si>
    <t>法人名</t>
    <rPh sb="0" eb="2">
      <t>ホウジン</t>
    </rPh>
    <rPh sb="2" eb="3">
      <t>メイ</t>
    </rPh>
    <phoneticPr fontId="1"/>
  </si>
  <si>
    <t>年度</t>
    <rPh sb="0" eb="2">
      <t>ネンド</t>
    </rPh>
    <phoneticPr fontId="1"/>
  </si>
  <si>
    <t>事業年度（自）</t>
    <rPh sb="0" eb="2">
      <t>ジギョウ</t>
    </rPh>
    <rPh sb="2" eb="4">
      <t>ネンド</t>
    </rPh>
    <rPh sb="5" eb="6">
      <t>ジ</t>
    </rPh>
    <phoneticPr fontId="1"/>
  </si>
  <si>
    <t>事業年度（至）</t>
    <rPh sb="0" eb="2">
      <t>ジギョウ</t>
    </rPh>
    <rPh sb="2" eb="4">
      <t>ネンド</t>
    </rPh>
    <rPh sb="5" eb="6">
      <t>イタ</t>
    </rPh>
    <phoneticPr fontId="1"/>
  </si>
  <si>
    <t>申告区分</t>
    <rPh sb="0" eb="2">
      <t>シンコク</t>
    </rPh>
    <rPh sb="2" eb="4">
      <t>クブン</t>
    </rPh>
    <phoneticPr fontId="1"/>
  </si>
  <si>
    <t>法人県民税</t>
    <rPh sb="0" eb="2">
      <t>ホウジン</t>
    </rPh>
    <rPh sb="2" eb="5">
      <t>ケンミンゼイ</t>
    </rPh>
    <phoneticPr fontId="1"/>
  </si>
  <si>
    <t>合計</t>
    <rPh sb="0" eb="2">
      <t>ゴウケイ</t>
    </rPh>
    <phoneticPr fontId="1"/>
  </si>
  <si>
    <t>年</t>
    <rPh sb="0" eb="1">
      <t>トシ</t>
    </rPh>
    <phoneticPr fontId="1"/>
  </si>
  <si>
    <t>月</t>
    <rPh sb="0" eb="1">
      <t>ツキ</t>
    </rPh>
    <phoneticPr fontId="1"/>
  </si>
  <si>
    <t>日</t>
    <rPh sb="0" eb="1">
      <t>ニチ</t>
    </rPh>
    <phoneticPr fontId="1"/>
  </si>
  <si>
    <t>豊後大野</t>
    <rPh sb="0" eb="4">
      <t>ブンゴオオノ</t>
    </rPh>
    <phoneticPr fontId="1"/>
  </si>
  <si>
    <t>見込納付</t>
    <rPh sb="0" eb="2">
      <t>ミコ</t>
    </rPh>
    <rPh sb="2" eb="4">
      <t>ノウフ</t>
    </rPh>
    <phoneticPr fontId="1"/>
  </si>
  <si>
    <t>別　府</t>
    <rPh sb="0" eb="1">
      <t>ベツ</t>
    </rPh>
    <rPh sb="2" eb="3">
      <t>フ</t>
    </rPh>
    <phoneticPr fontId="1"/>
  </si>
  <si>
    <t>大　分</t>
    <rPh sb="0" eb="1">
      <t>ダイ</t>
    </rPh>
    <rPh sb="2" eb="3">
      <t>ブン</t>
    </rPh>
    <phoneticPr fontId="1"/>
  </si>
  <si>
    <t>佐　伯</t>
    <rPh sb="0" eb="1">
      <t>タスク</t>
    </rPh>
    <rPh sb="2" eb="3">
      <t>ハク</t>
    </rPh>
    <phoneticPr fontId="1"/>
  </si>
  <si>
    <t>日　田</t>
    <rPh sb="0" eb="1">
      <t>ヒ</t>
    </rPh>
    <rPh sb="2" eb="3">
      <t>タ</t>
    </rPh>
    <phoneticPr fontId="1"/>
  </si>
  <si>
    <t>中　津</t>
    <rPh sb="0" eb="1">
      <t>チュウ</t>
    </rPh>
    <rPh sb="2" eb="3">
      <t>ツ</t>
    </rPh>
    <phoneticPr fontId="1"/>
  </si>
  <si>
    <t>中　間</t>
    <rPh sb="0" eb="1">
      <t>チュウ</t>
    </rPh>
    <rPh sb="2" eb="3">
      <t>アイダ</t>
    </rPh>
    <phoneticPr fontId="1"/>
  </si>
  <si>
    <t>予　定</t>
    <rPh sb="0" eb="1">
      <t>ヨ</t>
    </rPh>
    <rPh sb="2" eb="3">
      <t>サダ</t>
    </rPh>
    <phoneticPr fontId="1"/>
  </si>
  <si>
    <t>確　定</t>
    <rPh sb="0" eb="1">
      <t>アキラ</t>
    </rPh>
    <rPh sb="2" eb="3">
      <t>サダ</t>
    </rPh>
    <phoneticPr fontId="1"/>
  </si>
  <si>
    <t>修　正</t>
    <rPh sb="0" eb="1">
      <t>オサム</t>
    </rPh>
    <rPh sb="2" eb="3">
      <t>セイ</t>
    </rPh>
    <phoneticPr fontId="1"/>
  </si>
  <si>
    <t>更　正</t>
    <rPh sb="0" eb="1">
      <t>サラ</t>
    </rPh>
    <rPh sb="2" eb="3">
      <t>セイ</t>
    </rPh>
    <phoneticPr fontId="1"/>
  </si>
  <si>
    <t>決　定</t>
    <rPh sb="0" eb="1">
      <t>ケツ</t>
    </rPh>
    <rPh sb="2" eb="3">
      <t>サダ</t>
    </rPh>
    <phoneticPr fontId="1"/>
  </si>
  <si>
    <t>年</t>
    <rPh sb="0" eb="1">
      <t>ネン</t>
    </rPh>
    <phoneticPr fontId="1"/>
  </si>
  <si>
    <t>月</t>
    <rPh sb="0" eb="1">
      <t>ガツ</t>
    </rPh>
    <phoneticPr fontId="1"/>
  </si>
  <si>
    <t>日</t>
    <rPh sb="0" eb="1">
      <t>ニチ</t>
    </rPh>
    <phoneticPr fontId="1"/>
  </si>
  <si>
    <t>電話番号</t>
    <rPh sb="0" eb="2">
      <t>デンワ</t>
    </rPh>
    <rPh sb="2" eb="4">
      <t>バンゴウ</t>
    </rPh>
    <phoneticPr fontId="1"/>
  </si>
  <si>
    <t>県税事務所</t>
    <rPh sb="0" eb="2">
      <t>ケンゼイ</t>
    </rPh>
    <rPh sb="2" eb="5">
      <t>ジムショ</t>
    </rPh>
    <phoneticPr fontId="1"/>
  </si>
  <si>
    <t>申告年月日</t>
    <rPh sb="0" eb="2">
      <t>シンコク</t>
    </rPh>
    <rPh sb="2" eb="5">
      <t>ネンガッピ</t>
    </rPh>
    <phoneticPr fontId="1"/>
  </si>
  <si>
    <t>←申告年月日あるいは更正・決定年月日を和暦で入力してください。</t>
    <rPh sb="1" eb="3">
      <t>シンコク</t>
    </rPh>
    <rPh sb="3" eb="6">
      <t>ネンガッピ</t>
    </rPh>
    <rPh sb="10" eb="12">
      <t>コウセイ</t>
    </rPh>
    <rPh sb="13" eb="15">
      <t>ケッテイ</t>
    </rPh>
    <rPh sb="15" eb="18">
      <t>ネンガッピ</t>
    </rPh>
    <rPh sb="19" eb="21">
      <t>ワレキ</t>
    </rPh>
    <rPh sb="22" eb="24">
      <t>ニュウリョク</t>
    </rPh>
    <phoneticPr fontId="1"/>
  </si>
  <si>
    <t>その他</t>
    <rPh sb="2" eb="3">
      <t>タ</t>
    </rPh>
    <phoneticPr fontId="1"/>
  </si>
  <si>
    <t>←住所を入力してください。
　（改行はAlt+Enter）</t>
    <rPh sb="1" eb="3">
      <t>ジュウショ</t>
    </rPh>
    <rPh sb="4" eb="6">
      <t>ニュウリョク</t>
    </rPh>
    <rPh sb="16" eb="18">
      <t>カイギョウ</t>
    </rPh>
    <phoneticPr fontId="1"/>
  </si>
  <si>
    <t>01950-4-960003</t>
    <phoneticPr fontId="1"/>
  </si>
  <si>
    <t>※メッセージ欄</t>
    <rPh sb="6" eb="7">
      <t>ラン</t>
    </rPh>
    <phoneticPr fontId="1"/>
  </si>
  <si>
    <t>このエクセルファイルは、「使用方法」、「入力シート」、「印刷シート」の３つのシートで構成されています。</t>
    <rPh sb="13" eb="15">
      <t>シヨウ</t>
    </rPh>
    <rPh sb="15" eb="17">
      <t>ホウホウ</t>
    </rPh>
    <rPh sb="20" eb="22">
      <t>ニュウリョク</t>
    </rPh>
    <rPh sb="28" eb="30">
      <t>インサツ</t>
    </rPh>
    <rPh sb="42" eb="44">
      <t>コウセイ</t>
    </rPh>
    <phoneticPr fontId="3"/>
  </si>
  <si>
    <t>以下の手順に従い、納付書を作成してください。</t>
    <rPh sb="0" eb="2">
      <t>イカ</t>
    </rPh>
    <rPh sb="3" eb="5">
      <t>テジュン</t>
    </rPh>
    <rPh sb="6" eb="7">
      <t>シタガ</t>
    </rPh>
    <rPh sb="9" eb="12">
      <t>ノウフショ</t>
    </rPh>
    <rPh sb="13" eb="15">
      <t>サクセイ</t>
    </rPh>
    <phoneticPr fontId="3"/>
  </si>
  <si>
    <t>　</t>
    <phoneticPr fontId="3"/>
  </si>
  <si>
    <t>①　「入力シート」を選択し、必要事項（白色のセル部分）を入力又は選択してください。</t>
    <rPh sb="3" eb="5">
      <t>ニュウリョク</t>
    </rPh>
    <rPh sb="10" eb="12">
      <t>センタク</t>
    </rPh>
    <rPh sb="14" eb="16">
      <t>ヒツヨウ</t>
    </rPh>
    <rPh sb="16" eb="18">
      <t>ジコウ</t>
    </rPh>
    <rPh sb="19" eb="21">
      <t>シロイロ</t>
    </rPh>
    <rPh sb="24" eb="26">
      <t>ブブン</t>
    </rPh>
    <rPh sb="28" eb="30">
      <t>ニュウリョク</t>
    </rPh>
    <rPh sb="30" eb="31">
      <t>マタ</t>
    </rPh>
    <rPh sb="32" eb="34">
      <t>センタク</t>
    </rPh>
    <phoneticPr fontId="3"/>
  </si>
  <si>
    <t>②　入力内容を確認したら、「印刷シート」を選択し、Ａ４用紙（白紙）に印刷をしてください。</t>
    <rPh sb="2" eb="4">
      <t>ニュウリョク</t>
    </rPh>
    <rPh sb="4" eb="6">
      <t>ナイヨウ</t>
    </rPh>
    <rPh sb="7" eb="9">
      <t>カクニン</t>
    </rPh>
    <rPh sb="14" eb="16">
      <t>インサツ</t>
    </rPh>
    <rPh sb="21" eb="23">
      <t>センタク</t>
    </rPh>
    <rPh sb="27" eb="29">
      <t>ヨウシ</t>
    </rPh>
    <rPh sb="30" eb="32">
      <t>ハクシ</t>
    </rPh>
    <rPh sb="34" eb="36">
      <t>インサツ</t>
    </rPh>
    <phoneticPr fontId="3"/>
  </si>
  <si>
    <t>③　印刷された納付書は、「納付書」、「領収済通知書」、「領収証書」の３片で構成されています。</t>
    <rPh sb="2" eb="4">
      <t>インサツ</t>
    </rPh>
    <rPh sb="7" eb="10">
      <t>ノウフショ</t>
    </rPh>
    <rPh sb="13" eb="16">
      <t>ノウフショ</t>
    </rPh>
    <rPh sb="19" eb="21">
      <t>リョウシュウ</t>
    </rPh>
    <rPh sb="21" eb="22">
      <t>ズ</t>
    </rPh>
    <rPh sb="22" eb="25">
      <t>ツウチショ</t>
    </rPh>
    <rPh sb="28" eb="30">
      <t>リョウシュウ</t>
    </rPh>
    <rPh sb="30" eb="32">
      <t>ショウショ</t>
    </rPh>
    <rPh sb="35" eb="36">
      <t>ペン</t>
    </rPh>
    <rPh sb="37" eb="39">
      <t>コウセイ</t>
    </rPh>
    <phoneticPr fontId="3"/>
  </si>
  <si>
    <t>　※　ご使用になるアプリケーションソフト・プリンタドライバ等により印字がずれる場合がありますので、ご注意ください。</t>
    <rPh sb="4" eb="6">
      <t>シヨウ</t>
    </rPh>
    <rPh sb="29" eb="30">
      <t>トウ</t>
    </rPh>
    <rPh sb="33" eb="35">
      <t>インジ</t>
    </rPh>
    <rPh sb="39" eb="41">
      <t>バアイ</t>
    </rPh>
    <rPh sb="50" eb="52">
      <t>チュウイ</t>
    </rPh>
    <phoneticPr fontId="3"/>
  </si>
  <si>
    <t>④　点線に沿って余白部分を切り取り、３片１組として各納付場所で使用してください。</t>
    <rPh sb="2" eb="4">
      <t>テンセン</t>
    </rPh>
    <rPh sb="5" eb="6">
      <t>ソ</t>
    </rPh>
    <rPh sb="8" eb="10">
      <t>ヨハク</t>
    </rPh>
    <rPh sb="10" eb="12">
      <t>ブブン</t>
    </rPh>
    <rPh sb="13" eb="14">
      <t>キ</t>
    </rPh>
    <rPh sb="15" eb="16">
      <t>ト</t>
    </rPh>
    <rPh sb="19" eb="20">
      <t>ペン</t>
    </rPh>
    <rPh sb="21" eb="22">
      <t>クミ</t>
    </rPh>
    <rPh sb="25" eb="26">
      <t>カク</t>
    </rPh>
    <rPh sb="26" eb="28">
      <t>ノウフ</t>
    </rPh>
    <rPh sb="28" eb="30">
      <t>バショ</t>
    </rPh>
    <rPh sb="31" eb="33">
      <t>シヨウ</t>
    </rPh>
    <phoneticPr fontId="3"/>
  </si>
  <si>
    <t>→納付場所の一覧はこちら</t>
    <rPh sb="1" eb="3">
      <t>ノウフ</t>
    </rPh>
    <rPh sb="3" eb="5">
      <t>バショ</t>
    </rPh>
    <rPh sb="6" eb="8">
      <t>イチラン</t>
    </rPh>
    <phoneticPr fontId="3"/>
  </si>
  <si>
    <t>◎納付場所
大分銀行、県収納代理金融機関、九州内のゆうちょ銀行・郵便局（沖縄県を除く）、県税事務所</t>
    <rPh sb="1" eb="3">
      <t>ノウフ</t>
    </rPh>
    <rPh sb="3" eb="5">
      <t>バショ</t>
    </rPh>
    <rPh sb="6" eb="8">
      <t>オオイタ</t>
    </rPh>
    <rPh sb="8" eb="10">
      <t>ギンコウ</t>
    </rPh>
    <rPh sb="11" eb="12">
      <t>ケン</t>
    </rPh>
    <rPh sb="12" eb="14">
      <t>シュウノウ</t>
    </rPh>
    <rPh sb="14" eb="16">
      <t>ダイリ</t>
    </rPh>
    <rPh sb="16" eb="18">
      <t>キンユウ</t>
    </rPh>
    <rPh sb="18" eb="20">
      <t>キカン</t>
    </rPh>
    <rPh sb="21" eb="24">
      <t>キュウシュウナイ</t>
    </rPh>
    <rPh sb="29" eb="31">
      <t>ギンコウ</t>
    </rPh>
    <rPh sb="32" eb="35">
      <t>ユウビンキョク</t>
    </rPh>
    <rPh sb="36" eb="39">
      <t>オキナワケン</t>
    </rPh>
    <rPh sb="40" eb="41">
      <t>ノゾ</t>
    </rPh>
    <rPh sb="44" eb="46">
      <t>ケンゼイ</t>
    </rPh>
    <rPh sb="46" eb="49">
      <t>ジムショ</t>
    </rPh>
    <phoneticPr fontId="1"/>
  </si>
  <si>
    <t>→納付場所の一覧はこちら</t>
    <rPh sb="1" eb="3">
      <t>ノウフ</t>
    </rPh>
    <rPh sb="3" eb="5">
      <t>バショ</t>
    </rPh>
    <rPh sb="6" eb="8">
      <t>イチラン</t>
    </rPh>
    <phoneticPr fontId="1"/>
  </si>
  <si>
    <t>←納付される日が属する年度を和暦で入力してください。</t>
    <rPh sb="1" eb="3">
      <t>ノウフ</t>
    </rPh>
    <rPh sb="6" eb="7">
      <t>ヒ</t>
    </rPh>
    <rPh sb="8" eb="9">
      <t>ゾク</t>
    </rPh>
    <rPh sb="11" eb="13">
      <t>ネンド</t>
    </rPh>
    <rPh sb="14" eb="16">
      <t>ワレキ</t>
    </rPh>
    <rPh sb="17" eb="19">
      <t>ニュウリョク</t>
    </rPh>
    <phoneticPr fontId="1"/>
  </si>
  <si>
    <t>←和暦で入力してください。</t>
    <rPh sb="1" eb="3">
      <t>ワレキ</t>
    </rPh>
    <rPh sb="4" eb="6">
      <t>ニュウリョク</t>
    </rPh>
    <phoneticPr fontId="1"/>
  </si>
  <si>
    <t>←申告区分を選択してください。</t>
    <rPh sb="1" eb="3">
      <t>シンコク</t>
    </rPh>
    <rPh sb="3" eb="5">
      <t>クブン</t>
    </rPh>
    <rPh sb="6" eb="8">
      <t>センタク</t>
    </rPh>
    <phoneticPr fontId="1"/>
  </si>
  <si>
    <t>←納付する金額をそれぞれ入力してください。
　なお、各「計」欄及び「合計」欄は自動計算します。
　※マイナスの金額で入力する
   ことはできません。</t>
    <rPh sb="1" eb="3">
      <t>ノウフ</t>
    </rPh>
    <rPh sb="5" eb="7">
      <t>キンガク</t>
    </rPh>
    <rPh sb="12" eb="13">
      <t>イリ</t>
    </rPh>
    <rPh sb="13" eb="14">
      <t>チカラ</t>
    </rPh>
    <rPh sb="26" eb="27">
      <t>カク</t>
    </rPh>
    <rPh sb="28" eb="29">
      <t>ケイ</t>
    </rPh>
    <rPh sb="30" eb="31">
      <t>ラン</t>
    </rPh>
    <rPh sb="31" eb="32">
      <t>オヨ</t>
    </rPh>
    <rPh sb="34" eb="36">
      <t>ゴウケイ</t>
    </rPh>
    <rPh sb="37" eb="38">
      <t>ラン</t>
    </rPh>
    <rPh sb="39" eb="41">
      <t>ジドウ</t>
    </rPh>
    <rPh sb="41" eb="43">
      <t>ケイサン</t>
    </rPh>
    <rPh sb="55" eb="57">
      <t>キンガク</t>
    </rPh>
    <rPh sb="58" eb="60">
      <t>ニュウリョク</t>
    </rPh>
    <phoneticPr fontId="1"/>
  </si>
  <si>
    <t xml:space="preserve">平成１８年４月１日以降に開始する事業年度分の均等割額については、標準税率に５％（森林環境税）を加算してください。
</t>
    <rPh sb="22" eb="25">
      <t>キントウワリ</t>
    </rPh>
    <rPh sb="25" eb="26">
      <t>ガク</t>
    </rPh>
    <rPh sb="32" eb="34">
      <t>ヒョウジュン</t>
    </rPh>
    <rPh sb="34" eb="36">
      <t>ゼイリツ</t>
    </rPh>
    <phoneticPr fontId="1"/>
  </si>
  <si>
    <t>→森林環境税に関するＨＰはこちら</t>
    <phoneticPr fontId="1"/>
  </si>
  <si>
    <t>◎延滞金の納付
納期限後に納付する場合は、法律の規定により計算した金額に相当する延滞金額を、税額に加算して納付してください。
　また、納期限前であっても、会計監査を受けること等の理由により納期限が延長されている場合は、延長前の納期限から実際の納期限までの期間に応じて、法律の規定により計算した延滞金額が発生しますので、当該金額を税額に加算して納付してください。</t>
    <phoneticPr fontId="1"/>
  </si>
  <si>
    <t>◎納付場所
大分銀行、県収納代理金融機関、九州内のゆうちょ銀行・郵便局（沖縄県を除く）、県税事務所
◎延滞金の納付
納期限後に納付する場合は、法律の規定により計算した金額に相当する延滞金額を、税額に加算して納付してください。
　また、納期限前であっても、会計監査を受けること等の理由により納期限が延長されている場合は、延長前の納期限から実際の納期限までの期間に応じて、法律の規定により計算した延滞金額が発生しますので、当該金額を税額に加算して納付してください。</t>
    <phoneticPr fontId="1"/>
  </si>
  <si>
    <t>必ず点線に沿って余白部分を切り取り、上記の納付場所でご納付ください。</t>
    <phoneticPr fontId="1"/>
  </si>
  <si>
    <t xml:space="preserve">〒812-8794  ゆうちょ銀行福岡貯金事務センター </t>
    <rPh sb="15" eb="17">
      <t>ギンコウ</t>
    </rPh>
    <rPh sb="17" eb="18">
      <t>フク</t>
    </rPh>
    <rPh sb="18" eb="19">
      <t>オカ</t>
    </rPh>
    <rPh sb="19" eb="20">
      <t>チョ</t>
    </rPh>
    <rPh sb="20" eb="21">
      <t>キン</t>
    </rPh>
    <rPh sb="21" eb="22">
      <t>コト</t>
    </rPh>
    <rPh sb="22" eb="23">
      <t>ツトム</t>
    </rPh>
    <phoneticPr fontId="1"/>
  </si>
  <si>
    <t>（印字のずれにより使用できない場合は、手書き用の納付書（PDFファイル）をご利用ください。）</t>
    <rPh sb="1" eb="3">
      <t>インジ</t>
    </rPh>
    <rPh sb="9" eb="11">
      <t>シヨウ</t>
    </rPh>
    <rPh sb="15" eb="17">
      <t>バアイ</t>
    </rPh>
    <rPh sb="19" eb="21">
      <t>テガ</t>
    </rPh>
    <rPh sb="22" eb="23">
      <t>ヨウ</t>
    </rPh>
    <rPh sb="24" eb="27">
      <t>ノウフショ</t>
    </rPh>
    <rPh sb="38" eb="40">
      <t>リヨウ</t>
    </rPh>
    <phoneticPr fontId="3"/>
  </si>
  <si>
    <t>大分</t>
    <rPh sb="0" eb="2">
      <t>オオイタ</t>
    </rPh>
    <phoneticPr fontId="1"/>
  </si>
  <si>
    <t>04</t>
    <phoneticPr fontId="1"/>
  </si>
  <si>
    <t>令和</t>
    <rPh sb="0" eb="2">
      <t>レイワ</t>
    </rPh>
    <phoneticPr fontId="1"/>
  </si>
  <si>
    <t>←電話番号を入力してください。</t>
    <rPh sb="1" eb="3">
      <t>デンワ</t>
    </rPh>
    <rPh sb="3" eb="5">
      <t>バンゴウ</t>
    </rPh>
    <rPh sb="6" eb="8">
      <t>ニュウリョク</t>
    </rPh>
    <phoneticPr fontId="1"/>
  </si>
  <si>
    <t>←法人名を入力してください。
　　（改行はAlt+Enter）</t>
    <rPh sb="1" eb="3">
      <t>ホウジン</t>
    </rPh>
    <rPh sb="3" eb="4">
      <t>メイ</t>
    </rPh>
    <rPh sb="5" eb="7">
      <t>ニュウリョク</t>
    </rPh>
    <phoneticPr fontId="1"/>
  </si>
  <si>
    <t>この納付書は、大分県に法人県民税・事業税及び特別法人事業税を納付する場合に使用してください。</t>
    <rPh sb="2" eb="5">
      <t>ノウフショ</t>
    </rPh>
    <rPh sb="7" eb="10">
      <t>オオイタケン</t>
    </rPh>
    <rPh sb="11" eb="13">
      <t>ホウジン</t>
    </rPh>
    <rPh sb="13" eb="16">
      <t>ケンミンゼイ</t>
    </rPh>
    <rPh sb="17" eb="20">
      <t>ジギョウゼイ</t>
    </rPh>
    <rPh sb="20" eb="21">
      <t>オヨ</t>
    </rPh>
    <rPh sb="22" eb="24">
      <t>トクベツ</t>
    </rPh>
    <rPh sb="24" eb="26">
      <t>ホウジン</t>
    </rPh>
    <rPh sb="26" eb="29">
      <t>ジギョウゼイ</t>
    </rPh>
    <rPh sb="30" eb="32">
      <t>ノウフ</t>
    </rPh>
    <rPh sb="34" eb="36">
      <t>バアイ</t>
    </rPh>
    <rPh sb="37" eb="39">
      <t>シヨウ</t>
    </rPh>
    <phoneticPr fontId="3"/>
  </si>
  <si>
    <t>管理番号</t>
    <rPh sb="0" eb="2">
      <t>カンリ</t>
    </rPh>
    <rPh sb="2" eb="4">
      <t>バンゴウ</t>
    </rPh>
    <phoneticPr fontId="1"/>
  </si>
  <si>
    <t>←大分県で付与した７桁の管理番号を入力してください。</t>
    <rPh sb="1" eb="4">
      <t>オオイタケン</t>
    </rPh>
    <rPh sb="5" eb="7">
      <t>フヨ</t>
    </rPh>
    <rPh sb="10" eb="11">
      <t>ケタ</t>
    </rPh>
    <rPh sb="12" eb="14">
      <t>カンリ</t>
    </rPh>
    <rPh sb="14" eb="16">
      <t>バンゴウ</t>
    </rPh>
    <rPh sb="17" eb="19">
      <t>ニュウリョク</t>
    </rPh>
    <phoneticPr fontId="1"/>
  </si>
  <si>
    <t>管　理　番　号</t>
    <rPh sb="0" eb="1">
      <t>カン</t>
    </rPh>
    <rPh sb="2" eb="3">
      <t>リ</t>
    </rPh>
    <rPh sb="4" eb="5">
      <t>バン</t>
    </rPh>
    <rPh sb="6" eb="7">
      <t>ゴウ</t>
    </rPh>
    <phoneticPr fontId="1"/>
  </si>
  <si>
    <t xml:space="preserve"> 特別法人事業税</t>
    <rPh sb="1" eb="3">
      <t>トクベツ</t>
    </rPh>
    <rPh sb="3" eb="5">
      <t>ホウジン</t>
    </rPh>
    <rPh sb="5" eb="8">
      <t>ジギョウゼイ</t>
    </rPh>
    <phoneticPr fontId="1"/>
  </si>
  <si>
    <t>法人県民税・事業税、特別法人事業税納付書（大分県）　入力シート</t>
    <rPh sb="0" eb="2">
      <t>ホウジン</t>
    </rPh>
    <rPh sb="2" eb="5">
      <t>ケンミンゼイ</t>
    </rPh>
    <rPh sb="6" eb="9">
      <t>ジギョウゼイ</t>
    </rPh>
    <rPh sb="10" eb="12">
      <t>トクベツ</t>
    </rPh>
    <rPh sb="12" eb="14">
      <t>ホウジン</t>
    </rPh>
    <rPh sb="14" eb="17">
      <t>ジギョウゼイ</t>
    </rPh>
    <rPh sb="17" eb="20">
      <t>ノウフショ</t>
    </rPh>
    <rPh sb="21" eb="24">
      <t>オオイタケン</t>
    </rPh>
    <rPh sb="26" eb="28">
      <t>ニュウリョク</t>
    </rPh>
    <phoneticPr fontId="1"/>
  </si>
  <si>
    <t>法 人 事 業 税 ・ 特別法人事業税</t>
    <rPh sb="0" eb="1">
      <t>ホウ</t>
    </rPh>
    <rPh sb="2" eb="3">
      <t>ヒト</t>
    </rPh>
    <rPh sb="4" eb="5">
      <t>コト</t>
    </rPh>
    <rPh sb="6" eb="7">
      <t>ギョウ</t>
    </rPh>
    <rPh sb="8" eb="9">
      <t>ゼイ</t>
    </rPh>
    <rPh sb="12" eb="14">
      <t>トクベツ</t>
    </rPh>
    <rPh sb="14" eb="16">
      <t>ホウジン</t>
    </rPh>
    <rPh sb="16" eb="19">
      <t>ジギョウゼイ</t>
    </rPh>
    <phoneticPr fontId="1"/>
  </si>
  <si>
    <t>特別法人事業税額</t>
    <rPh sb="0" eb="2">
      <t>トクベツ</t>
    </rPh>
    <rPh sb="2" eb="4">
      <t>ホウジン</t>
    </rPh>
    <rPh sb="4" eb="7">
      <t>ジギョウゼイ</t>
    </rPh>
    <rPh sb="7" eb="8">
      <t>ガク</t>
    </rPh>
    <phoneticPr fontId="1"/>
  </si>
  <si>
    <t>法人事業税・特別法人事業税</t>
    <rPh sb="0" eb="2">
      <t>ホウジン</t>
    </rPh>
    <rPh sb="2" eb="4">
      <t>ジギョウ</t>
    </rPh>
    <rPh sb="4" eb="5">
      <t>ゼイ</t>
    </rPh>
    <rPh sb="6" eb="8">
      <t>トクベツ</t>
    </rPh>
    <rPh sb="8" eb="10">
      <t>ホウジン</t>
    </rPh>
    <rPh sb="10" eb="13">
      <t>ジギョウゼイ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</si>
</sst>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
    <numFmt numFmtId="177" formatCode="000000#"/>
    <numFmt numFmtId="178" formatCode="#,##0;&quot;▲ &quot;#,##0"/>
  </numFmts>
  <fonts count="45" x14ac:knownFonts="1">
    <font>
      <sz val="11"/>
      <color indexed="8"/>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20"/>
      <color indexed="8"/>
      <name val="ＭＳ Ｐゴシック"/>
      <family val="3"/>
      <charset val="128"/>
    </font>
    <font>
      <u/>
      <sz val="11"/>
      <color indexed="12"/>
      <name val="ＭＳ Ｐゴシック"/>
      <family val="3"/>
      <charset val="128"/>
    </font>
    <font>
      <sz val="12"/>
      <color indexed="8"/>
      <name val="ＤＦ平成ゴシック体W5"/>
      <family val="3"/>
      <charset val="128"/>
    </font>
    <font>
      <sz val="11"/>
      <color indexed="8"/>
      <name val="ＤＦ平成ゴシック体W5"/>
      <family val="3"/>
      <charset val="128"/>
    </font>
    <font>
      <u/>
      <sz val="14"/>
      <color indexed="12"/>
      <name val="ＤＦ平成ゴシック体W5"/>
      <family val="3"/>
      <charset val="128"/>
    </font>
    <font>
      <sz val="18"/>
      <color indexed="8"/>
      <name val="ＤＦ平成ゴシック体W5"/>
      <family val="3"/>
      <charset val="128"/>
    </font>
    <font>
      <u/>
      <sz val="13.5"/>
      <color indexed="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indexed="10"/>
      <name val="ＭＳ Ｐゴシック"/>
      <family val="3"/>
      <charset val="128"/>
      <scheme val="minor"/>
    </font>
    <font>
      <b/>
      <sz val="14"/>
      <color indexed="8"/>
      <name val="ＭＳ Ｐゴシック"/>
      <family val="3"/>
      <charset val="128"/>
      <scheme val="minor"/>
    </font>
    <font>
      <b/>
      <sz val="12"/>
      <color indexed="8"/>
      <name val="ＭＳ Ｐゴシック"/>
      <family val="3"/>
      <charset val="128"/>
      <scheme val="minor"/>
    </font>
    <font>
      <sz val="10"/>
      <color indexed="8"/>
      <name val="ＭＳ Ｐゴシック"/>
      <family val="3"/>
      <charset val="128"/>
      <scheme val="minor"/>
    </font>
    <font>
      <sz val="16"/>
      <color indexed="8"/>
      <name val="ＭＳ Ｐゴシック"/>
      <family val="3"/>
      <charset val="128"/>
      <scheme val="minor"/>
    </font>
    <font>
      <sz val="12"/>
      <color indexed="8"/>
      <name val="ＭＳ Ｐゴシック"/>
      <family val="3"/>
      <charset val="128"/>
      <scheme val="minor"/>
    </font>
    <font>
      <sz val="20"/>
      <color indexed="8"/>
      <name val="ＭＳ Ｐゴシック"/>
      <family val="3"/>
      <charset val="128"/>
      <scheme val="minor"/>
    </font>
    <font>
      <sz val="8"/>
      <color indexed="8"/>
      <name val="ＭＳ Ｐゴシック"/>
      <family val="3"/>
      <charset val="128"/>
      <scheme val="minor"/>
    </font>
    <font>
      <b/>
      <sz val="19"/>
      <color indexed="10"/>
      <name val="ＭＳ Ｐゴシック"/>
      <family val="3"/>
      <charset val="128"/>
      <scheme val="minor"/>
    </font>
    <font>
      <b/>
      <u/>
      <sz val="22"/>
      <color theme="9" tint="-0.49992370372631001"/>
      <name val="ＭＳ Ｐゴシック"/>
      <family val="3"/>
      <charset val="128"/>
      <scheme val="minor"/>
    </font>
    <font>
      <b/>
      <sz val="22"/>
      <color theme="9" tint="-0.49992370372631001"/>
      <name val="ＭＳ Ｐゴシック"/>
      <family val="3"/>
      <charset val="128"/>
      <scheme val="minor"/>
    </font>
    <font>
      <b/>
      <sz val="12.5"/>
      <color indexed="8"/>
      <name val="ＭＳ Ｐゴシック"/>
      <family val="3"/>
      <charset val="128"/>
      <scheme val="minor"/>
    </font>
    <font>
      <sz val="12"/>
      <color indexed="8"/>
      <name val="HG丸ｺﾞｼｯｸM-PRO"/>
      <family val="3"/>
      <charset val="128"/>
    </font>
    <font>
      <sz val="9"/>
      <color indexed="8"/>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2065187536243"/>
        <bgColor indexed="64"/>
      </patternFill>
    </fill>
  </fills>
  <borders count="109">
    <border>
      <left/>
      <right/>
      <top/>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mediumDashDotDot">
        <color indexed="64"/>
      </right>
      <top/>
      <bottom/>
      <diagonal/>
    </border>
    <border>
      <left style="dashed">
        <color indexed="64"/>
      </left>
      <right/>
      <top style="thin">
        <color indexed="64"/>
      </top>
      <bottom style="thin">
        <color indexed="64"/>
      </bottom>
      <diagonal/>
    </border>
    <border>
      <left/>
      <right/>
      <top/>
      <bottom style="double">
        <color indexed="64"/>
      </bottom>
      <diagonal/>
    </border>
    <border>
      <left/>
      <right/>
      <top/>
      <bottom style="thin">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mediumDashDotDot">
        <color indexed="64"/>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
        <color indexed="64"/>
      </left>
      <right style="medium">
        <color indexed="64"/>
      </right>
      <top style="medium">
        <color indexed="64"/>
      </top>
      <bottom style="medium">
        <color indexed="64"/>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Dot">
        <color indexed="64"/>
      </bottom>
      <diagonal/>
    </border>
    <border>
      <left/>
      <right style="mediumDashDot">
        <color indexed="64"/>
      </right>
      <top/>
      <bottom style="mediumDashDotDot">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00" applyNumberFormat="0" applyAlignment="0" applyProtection="0">
      <alignment vertical="center"/>
    </xf>
    <xf numFmtId="0" fontId="18" fillId="30"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4" fillId="3" borderId="101" applyNumberFormat="0" applyAlignment="0" applyProtection="0">
      <alignment vertical="center"/>
    </xf>
    <xf numFmtId="0" fontId="19" fillId="0" borderId="102" applyNumberFormat="0" applyFill="0" applyAlignment="0" applyProtection="0">
      <alignment vertical="center"/>
    </xf>
    <xf numFmtId="0" fontId="20" fillId="31" borderId="0" applyNumberFormat="0" applyBorder="0" applyAlignment="0" applyProtection="0">
      <alignment vertical="center"/>
    </xf>
    <xf numFmtId="0" fontId="21" fillId="32" borderId="103" applyNumberFormat="0" applyAlignment="0" applyProtection="0">
      <alignment vertical="center"/>
    </xf>
    <xf numFmtId="0" fontId="22" fillId="0" borderId="0" applyNumberFormat="0" applyFill="0" applyBorder="0" applyAlignment="0" applyProtection="0">
      <alignment vertical="center"/>
    </xf>
    <xf numFmtId="0" fontId="23" fillId="0" borderId="104" applyNumberFormat="0" applyFill="0" applyAlignment="0" applyProtection="0">
      <alignment vertical="center"/>
    </xf>
    <xf numFmtId="0" fontId="24" fillId="0" borderId="105" applyNumberFormat="0" applyFill="0" applyAlignment="0" applyProtection="0">
      <alignment vertical="center"/>
    </xf>
    <xf numFmtId="0" fontId="25" fillId="0" borderId="106" applyNumberFormat="0" applyFill="0" applyAlignment="0" applyProtection="0">
      <alignment vertical="center"/>
    </xf>
    <xf numFmtId="0" fontId="25" fillId="0" borderId="0" applyNumberFormat="0" applyFill="0" applyBorder="0" applyAlignment="0" applyProtection="0">
      <alignment vertical="center"/>
    </xf>
    <xf numFmtId="0" fontId="26" fillId="0" borderId="107" applyNumberFormat="0" applyFill="0" applyAlignment="0" applyProtection="0">
      <alignment vertical="center"/>
    </xf>
    <xf numFmtId="0" fontId="27" fillId="32" borderId="108" applyNumberFormat="0" applyAlignment="0" applyProtection="0">
      <alignment vertical="center"/>
    </xf>
    <xf numFmtId="0" fontId="28" fillId="0" borderId="0" applyNumberFormat="0" applyFill="0" applyBorder="0" applyAlignment="0" applyProtection="0">
      <alignment vertical="center"/>
    </xf>
    <xf numFmtId="0" fontId="29" fillId="2" borderId="103" applyNumberFormat="0" applyAlignment="0" applyProtection="0">
      <alignment vertical="center"/>
    </xf>
    <xf numFmtId="0" fontId="30" fillId="33" borderId="0" applyNumberFormat="0" applyBorder="0" applyAlignment="0" applyProtection="0">
      <alignment vertical="center"/>
    </xf>
  </cellStyleXfs>
  <cellXfs count="343">
    <xf numFmtId="0" fontId="0" fillId="0" borderId="0" xfId="0" applyFont="1" applyAlignment="1">
      <alignment vertical="center"/>
    </xf>
    <xf numFmtId="0" fontId="0" fillId="7" borderId="0" xfId="0" applyFont="1" applyFill="1" applyAlignment="1">
      <alignment vertical="center"/>
    </xf>
    <xf numFmtId="0" fontId="31" fillId="7" borderId="0" xfId="0" applyFont="1" applyFill="1" applyAlignment="1">
      <alignment vertical="center"/>
    </xf>
    <xf numFmtId="0" fontId="8" fillId="7" borderId="0" xfId="0" applyFont="1" applyFill="1" applyAlignment="1">
      <alignment horizontal="center" vertical="center"/>
    </xf>
    <xf numFmtId="0" fontId="8" fillId="7" borderId="0" xfId="0" applyFont="1" applyFill="1" applyAlignment="1">
      <alignment vertical="center"/>
    </xf>
    <xf numFmtId="0" fontId="9" fillId="7" borderId="0" xfId="0" applyFont="1" applyFill="1" applyAlignment="1">
      <alignment vertical="center"/>
    </xf>
    <xf numFmtId="0" fontId="0" fillId="7" borderId="0" xfId="0" applyFont="1" applyFill="1" applyAlignment="1" applyProtection="1">
      <alignment vertical="center"/>
      <protection hidden="1"/>
    </xf>
    <xf numFmtId="0" fontId="0" fillId="34" borderId="1" xfId="0" applyFont="1" applyFill="1" applyBorder="1" applyAlignment="1" applyProtection="1">
      <alignment vertical="center" wrapText="1"/>
      <protection hidden="1"/>
    </xf>
    <xf numFmtId="0" fontId="0" fillId="34" borderId="3" xfId="0" applyFont="1" applyFill="1" applyBorder="1" applyAlignment="1" applyProtection="1">
      <alignment vertical="center"/>
      <protection hidden="1"/>
    </xf>
    <xf numFmtId="0" fontId="0" fillId="34" borderId="4" xfId="0" applyFont="1" applyFill="1" applyBorder="1" applyAlignment="1" applyProtection="1">
      <alignment vertical="center"/>
      <protection hidden="1"/>
    </xf>
    <xf numFmtId="0" fontId="0" fillId="34" borderId="5" xfId="0" applyFont="1" applyFill="1" applyBorder="1" applyAlignment="1" applyProtection="1">
      <alignment vertical="center"/>
      <protection hidden="1"/>
    </xf>
    <xf numFmtId="0" fontId="0" fillId="34" borderId="6" xfId="0" applyFont="1" applyFill="1" applyBorder="1" applyAlignment="1" applyProtection="1">
      <alignment vertical="center"/>
      <protection hidden="1"/>
    </xf>
    <xf numFmtId="0" fontId="0" fillId="34" borderId="7" xfId="0" applyFont="1" applyFill="1" applyBorder="1" applyAlignment="1" applyProtection="1">
      <alignment vertical="top" wrapText="1"/>
      <protection hidden="1"/>
    </xf>
    <xf numFmtId="0" fontId="0" fillId="4" borderId="0" xfId="0" applyFont="1" applyFill="1" applyBorder="1" applyAlignment="1" applyProtection="1">
      <alignment vertical="center"/>
      <protection hidden="1"/>
    </xf>
    <xf numFmtId="0" fontId="0" fillId="4" borderId="8" xfId="0" applyFont="1" applyFill="1" applyBorder="1" applyAlignment="1" applyProtection="1">
      <alignment vertical="center"/>
      <protection hidden="1"/>
    </xf>
    <xf numFmtId="0" fontId="0" fillId="4" borderId="0" xfId="0" applyFont="1" applyFill="1" applyBorder="1" applyAlignment="1" applyProtection="1">
      <alignment vertical="center"/>
      <protection hidden="1"/>
    </xf>
    <xf numFmtId="0" fontId="0" fillId="4" borderId="0" xfId="0" applyFont="1" applyFill="1" applyBorder="1" applyAlignment="1" applyProtection="1">
      <alignment horizontal="center" vertical="center"/>
      <protection hidden="1"/>
    </xf>
    <xf numFmtId="0" fontId="0" fillId="4" borderId="9" xfId="0" applyFont="1" applyFill="1" applyBorder="1" applyAlignment="1" applyProtection="1">
      <alignment horizontal="center" vertical="center"/>
      <protection hidden="1"/>
    </xf>
    <xf numFmtId="0" fontId="0" fillId="4" borderId="3" xfId="0" applyFont="1" applyFill="1" applyBorder="1" applyAlignment="1" applyProtection="1">
      <alignment vertical="center" shrinkToFit="1"/>
      <protection hidden="1"/>
    </xf>
    <xf numFmtId="0" fontId="0" fillId="4" borderId="3" xfId="0" applyFont="1" applyFill="1" applyBorder="1" applyAlignment="1" applyProtection="1">
      <alignment vertical="center"/>
      <protection hidden="1"/>
    </xf>
    <xf numFmtId="0" fontId="0" fillId="4" borderId="3" xfId="0" applyFont="1" applyFill="1" applyBorder="1" applyAlignment="1" applyProtection="1">
      <alignment horizontal="center" vertical="center" textRotation="255"/>
      <protection hidden="1"/>
    </xf>
    <xf numFmtId="0" fontId="0" fillId="4" borderId="4" xfId="0" applyFont="1" applyFill="1" applyBorder="1" applyAlignment="1" applyProtection="1">
      <alignment vertical="center" textRotation="255"/>
      <protection hidden="1"/>
    </xf>
    <xf numFmtId="0" fontId="0" fillId="4" borderId="0" xfId="0" applyFont="1" applyFill="1" applyAlignment="1" applyProtection="1">
      <alignment vertical="center"/>
      <protection hidden="1"/>
    </xf>
    <xf numFmtId="0" fontId="32" fillId="4" borderId="10" xfId="0" applyFont="1" applyFill="1" applyBorder="1" applyAlignment="1" applyProtection="1">
      <alignment vertical="top" wrapText="1"/>
      <protection hidden="1"/>
    </xf>
    <xf numFmtId="0" fontId="0" fillId="4" borderId="11" xfId="0" applyFont="1" applyFill="1" applyBorder="1" applyAlignment="1" applyProtection="1">
      <alignment vertical="center"/>
      <protection hidden="1"/>
    </xf>
    <xf numFmtId="0" fontId="0" fillId="4" borderId="12" xfId="0" applyFont="1" applyFill="1" applyBorder="1" applyAlignment="1" applyProtection="1">
      <alignment vertical="center"/>
      <protection hidden="1"/>
    </xf>
    <xf numFmtId="0" fontId="0" fillId="4" borderId="13" xfId="0" applyFont="1" applyFill="1" applyBorder="1" applyAlignment="1" applyProtection="1">
      <alignment vertical="center"/>
      <protection hidden="1"/>
    </xf>
    <xf numFmtId="0" fontId="0" fillId="4" borderId="14" xfId="0" applyFont="1" applyFill="1" applyBorder="1" applyAlignment="1" applyProtection="1">
      <alignment vertical="center"/>
      <protection hidden="1"/>
    </xf>
    <xf numFmtId="0" fontId="0" fillId="4" borderId="15" xfId="0" applyFont="1" applyFill="1" applyBorder="1" applyAlignment="1" applyProtection="1">
      <alignment vertical="center"/>
      <protection hidden="1"/>
    </xf>
    <xf numFmtId="0" fontId="0" fillId="4" borderId="16" xfId="0" applyFont="1" applyFill="1" applyBorder="1" applyAlignment="1" applyProtection="1">
      <alignment vertical="center"/>
      <protection hidden="1"/>
    </xf>
    <xf numFmtId="14" fontId="0" fillId="7" borderId="0" xfId="0" applyNumberFormat="1" applyFont="1" applyFill="1" applyAlignment="1">
      <alignment vertical="center"/>
    </xf>
    <xf numFmtId="0" fontId="0" fillId="4" borderId="17" xfId="0" applyFont="1" applyFill="1" applyBorder="1" applyAlignment="1" applyProtection="1">
      <alignment horizontal="right" vertical="center"/>
      <protection locked="0"/>
    </xf>
    <xf numFmtId="0" fontId="0" fillId="4" borderId="17" xfId="0" applyNumberFormat="1" applyFont="1" applyFill="1" applyBorder="1" applyAlignment="1" applyProtection="1">
      <alignment horizontal="right" vertical="center"/>
      <protection locked="0"/>
    </xf>
    <xf numFmtId="0" fontId="0" fillId="4" borderId="10" xfId="0" applyFont="1" applyFill="1" applyBorder="1" applyAlignment="1" applyProtection="1">
      <alignment vertical="top" textRotation="255" wrapText="1"/>
      <protection hidden="1"/>
    </xf>
    <xf numFmtId="0" fontId="0" fillId="4" borderId="0" xfId="0" applyFont="1" applyFill="1" applyBorder="1" applyAlignment="1" applyProtection="1">
      <alignment horizontal="center" vertical="center"/>
      <protection hidden="1"/>
    </xf>
    <xf numFmtId="0" fontId="0" fillId="4" borderId="18" xfId="0" applyFont="1" applyFill="1" applyBorder="1" applyAlignment="1" applyProtection="1">
      <alignment vertical="center"/>
      <protection hidden="1"/>
    </xf>
    <xf numFmtId="0" fontId="0" fillId="4" borderId="19" xfId="0" applyFont="1" applyFill="1" applyBorder="1" applyAlignment="1" applyProtection="1">
      <alignment vertical="center"/>
      <protection hidden="1"/>
    </xf>
    <xf numFmtId="0" fontId="0" fillId="4" borderId="20" xfId="0" applyFont="1" applyFill="1" applyBorder="1" applyAlignment="1" applyProtection="1">
      <alignment vertical="center"/>
      <protection hidden="1"/>
    </xf>
    <xf numFmtId="0" fontId="0" fillId="4" borderId="21" xfId="0" applyFont="1" applyFill="1" applyBorder="1" applyAlignment="1" applyProtection="1">
      <alignment vertical="center"/>
      <protection hidden="1"/>
    </xf>
    <xf numFmtId="0" fontId="0" fillId="34" borderId="22" xfId="0" applyFont="1" applyFill="1" applyBorder="1" applyAlignment="1" applyProtection="1">
      <alignment horizontal="center" vertical="center"/>
      <protection hidden="1"/>
    </xf>
    <xf numFmtId="0" fontId="0" fillId="34" borderId="2" xfId="0" applyFont="1" applyFill="1" applyBorder="1" applyAlignment="1" applyProtection="1">
      <alignment horizontal="center" vertical="center"/>
      <protection hidden="1"/>
    </xf>
    <xf numFmtId="0" fontId="0" fillId="34" borderId="11" xfId="0" applyFont="1" applyFill="1" applyBorder="1" applyAlignment="1" applyProtection="1">
      <alignment vertical="center"/>
      <protection hidden="1"/>
    </xf>
    <xf numFmtId="0" fontId="0" fillId="34" borderId="1" xfId="0" applyFont="1" applyFill="1" applyBorder="1" applyAlignment="1" applyProtection="1">
      <alignment vertical="center"/>
      <protection hidden="1"/>
    </xf>
    <xf numFmtId="0" fontId="10" fillId="7" borderId="0" xfId="28" applyFont="1" applyFill="1" applyAlignment="1" applyProtection="1">
      <alignment horizontal="center" vertical="center"/>
    </xf>
    <xf numFmtId="0" fontId="0" fillId="34" borderId="26" xfId="0" applyFont="1" applyFill="1" applyBorder="1" applyAlignment="1" applyProtection="1">
      <alignment horizontal="distributed" vertical="center" indent="3"/>
      <protection hidden="1"/>
    </xf>
    <xf numFmtId="0" fontId="0" fillId="34" borderId="25" xfId="0" applyFont="1" applyFill="1" applyBorder="1" applyAlignment="1" applyProtection="1">
      <alignment horizontal="distributed" vertical="center" indent="3"/>
      <protection hidden="1"/>
    </xf>
    <xf numFmtId="0" fontId="0" fillId="34" borderId="2" xfId="0" applyFont="1" applyFill="1" applyBorder="1" applyAlignment="1" applyProtection="1">
      <alignment horizontal="distributed" vertical="center" indent="3"/>
      <protection hidden="1"/>
    </xf>
    <xf numFmtId="0" fontId="0" fillId="34" borderId="25" xfId="0" applyFont="1" applyFill="1" applyBorder="1" applyAlignment="1" applyProtection="1">
      <alignment horizontal="left" vertical="center"/>
      <protection hidden="1"/>
    </xf>
    <xf numFmtId="0" fontId="0" fillId="34" borderId="27" xfId="0" applyFont="1" applyFill="1" applyBorder="1" applyAlignment="1" applyProtection="1">
      <alignment horizontal="left" vertical="center"/>
      <protection hidden="1"/>
    </xf>
    <xf numFmtId="0" fontId="0" fillId="34" borderId="11" xfId="0" applyFont="1" applyFill="1" applyBorder="1" applyAlignment="1" applyProtection="1">
      <alignment horizontal="left" vertical="center"/>
      <protection hidden="1"/>
    </xf>
    <xf numFmtId="0" fontId="0" fillId="34" borderId="0" xfId="0" applyFont="1" applyFill="1" applyBorder="1" applyAlignment="1" applyProtection="1">
      <alignment horizontal="left" vertical="center"/>
      <protection hidden="1"/>
    </xf>
    <xf numFmtId="0" fontId="0" fillId="34" borderId="28" xfId="0" applyFont="1" applyFill="1" applyBorder="1" applyAlignment="1" applyProtection="1">
      <alignment horizontal="left" vertical="center"/>
      <protection hidden="1"/>
    </xf>
    <xf numFmtId="0" fontId="0" fillId="34" borderId="26" xfId="0" applyFont="1" applyFill="1" applyBorder="1" applyAlignment="1" applyProtection="1">
      <alignment horizontal="center" vertical="center"/>
      <protection hidden="1"/>
    </xf>
    <xf numFmtId="0" fontId="0" fillId="34" borderId="25" xfId="0" applyFont="1" applyFill="1" applyBorder="1" applyAlignment="1" applyProtection="1">
      <alignment horizontal="center" vertical="center"/>
      <protection hidden="1"/>
    </xf>
    <xf numFmtId="0" fontId="0" fillId="4" borderId="42" xfId="0" applyFont="1" applyFill="1" applyBorder="1" applyAlignment="1" applyProtection="1">
      <alignment horizontal="left" vertical="center" wrapText="1"/>
      <protection locked="0"/>
    </xf>
    <xf numFmtId="0" fontId="0" fillId="4" borderId="43" xfId="0" applyFont="1" applyFill="1" applyBorder="1" applyAlignment="1" applyProtection="1">
      <alignment horizontal="left" vertical="center" wrapText="1"/>
      <protection locked="0"/>
    </xf>
    <xf numFmtId="0" fontId="0" fillId="4" borderId="43" xfId="0" applyFont="1" applyFill="1" applyBorder="1" applyAlignment="1" applyProtection="1">
      <alignment horizontal="left" vertical="center"/>
      <protection locked="0"/>
    </xf>
    <xf numFmtId="0" fontId="0" fillId="4" borderId="44" xfId="0" applyFont="1" applyFill="1" applyBorder="1" applyAlignment="1" applyProtection="1">
      <alignment horizontal="left" vertical="center"/>
      <protection locked="0"/>
    </xf>
    <xf numFmtId="0" fontId="0" fillId="34" borderId="4" xfId="0" applyFont="1" applyFill="1" applyBorder="1" applyAlignment="1" applyProtection="1">
      <alignment horizontal="left" vertical="center"/>
      <protection hidden="1"/>
    </xf>
    <xf numFmtId="0" fontId="0" fillId="4" borderId="45" xfId="0" applyFont="1" applyFill="1" applyBorder="1" applyAlignment="1" applyProtection="1">
      <alignment horizontal="center" vertical="center"/>
      <protection locked="0"/>
    </xf>
    <xf numFmtId="0" fontId="0" fillId="4" borderId="46" xfId="0" applyFont="1" applyFill="1" applyBorder="1" applyAlignment="1" applyProtection="1">
      <alignment horizontal="center" vertical="center"/>
      <protection locked="0"/>
    </xf>
    <xf numFmtId="0" fontId="0" fillId="4" borderId="47" xfId="0" applyFont="1" applyFill="1" applyBorder="1" applyAlignment="1" applyProtection="1">
      <alignment horizontal="center" vertical="center"/>
      <protection locked="0"/>
    </xf>
    <xf numFmtId="0" fontId="0" fillId="4" borderId="0"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0" fillId="4" borderId="24" xfId="0" applyFont="1" applyFill="1" applyBorder="1" applyAlignment="1" applyProtection="1">
      <alignment horizontal="center" vertical="center"/>
      <protection locked="0"/>
    </xf>
    <xf numFmtId="0" fontId="0" fillId="34" borderId="26" xfId="0" applyFont="1" applyFill="1" applyBorder="1" applyAlignment="1" applyProtection="1">
      <alignment horizontal="distributed" vertical="center" indent="1"/>
      <protection hidden="1"/>
    </xf>
    <xf numFmtId="0" fontId="0" fillId="34" borderId="25" xfId="0" applyFont="1" applyFill="1" applyBorder="1" applyAlignment="1" applyProtection="1">
      <alignment horizontal="distributed" vertical="center" indent="1"/>
      <protection hidden="1"/>
    </xf>
    <xf numFmtId="0" fontId="31" fillId="34" borderId="50" xfId="0" applyFont="1" applyFill="1" applyBorder="1" applyAlignment="1" applyProtection="1">
      <alignment horizontal="left" vertical="center" wrapText="1"/>
      <protection hidden="1"/>
    </xf>
    <xf numFmtId="0" fontId="31" fillId="34" borderId="51" xfId="0" applyFont="1" applyFill="1" applyBorder="1" applyAlignment="1" applyProtection="1">
      <alignment horizontal="left" vertical="center" wrapText="1"/>
      <protection hidden="1"/>
    </xf>
    <xf numFmtId="0" fontId="31" fillId="34" borderId="50" xfId="0" applyFont="1" applyFill="1" applyBorder="1" applyAlignment="1" applyProtection="1">
      <alignment horizontal="left" vertical="top" wrapText="1"/>
      <protection hidden="1"/>
    </xf>
    <xf numFmtId="0" fontId="0" fillId="34" borderId="2" xfId="0" applyFont="1" applyFill="1" applyBorder="1" applyAlignment="1" applyProtection="1">
      <alignment horizontal="left" vertical="center" shrinkToFit="1"/>
      <protection hidden="1"/>
    </xf>
    <xf numFmtId="0" fontId="0" fillId="34" borderId="1" xfId="0" applyFont="1" applyFill="1" applyBorder="1" applyAlignment="1" applyProtection="1">
      <alignment horizontal="left" vertical="center" shrinkToFit="1"/>
      <protection hidden="1"/>
    </xf>
    <xf numFmtId="0" fontId="0" fillId="4" borderId="23" xfId="0" applyFont="1" applyFill="1" applyBorder="1" applyAlignment="1" applyProtection="1">
      <alignment horizontal="left" vertical="center" wrapText="1"/>
      <protection locked="0"/>
    </xf>
    <xf numFmtId="0" fontId="0" fillId="4" borderId="24" xfId="0" applyFont="1" applyFill="1" applyBorder="1" applyAlignment="1" applyProtection="1">
      <alignment horizontal="left" vertical="center" wrapText="1"/>
      <protection locked="0"/>
    </xf>
    <xf numFmtId="0" fontId="0" fillId="4" borderId="44" xfId="0" applyFont="1" applyFill="1" applyBorder="1" applyAlignment="1" applyProtection="1">
      <alignment horizontal="left" vertical="center" wrapText="1"/>
      <protection locked="0"/>
    </xf>
    <xf numFmtId="0" fontId="0" fillId="34" borderId="11" xfId="0" applyFont="1" applyFill="1" applyBorder="1" applyAlignment="1" applyProtection="1">
      <alignment vertical="center" wrapText="1"/>
      <protection hidden="1"/>
    </xf>
    <xf numFmtId="0" fontId="0" fillId="34" borderId="1" xfId="0" applyFont="1" applyFill="1" applyBorder="1" applyAlignment="1" applyProtection="1">
      <alignment vertical="center"/>
      <protection hidden="1"/>
    </xf>
    <xf numFmtId="178" fontId="43" fillId="4" borderId="45" xfId="0" applyNumberFormat="1" applyFont="1" applyFill="1" applyBorder="1" applyAlignment="1" applyProtection="1">
      <alignment horizontal="right" vertical="center"/>
      <protection locked="0"/>
    </xf>
    <xf numFmtId="178" fontId="43" fillId="4" borderId="46" xfId="0" applyNumberFormat="1" applyFont="1" applyFill="1" applyBorder="1" applyAlignment="1" applyProtection="1">
      <alignment horizontal="right" vertical="center"/>
      <protection locked="0"/>
    </xf>
    <xf numFmtId="178" fontId="43" fillId="4" borderId="52" xfId="0" applyNumberFormat="1" applyFont="1" applyFill="1" applyBorder="1" applyAlignment="1" applyProtection="1">
      <alignment horizontal="right" vertical="center"/>
      <protection locked="0"/>
    </xf>
    <xf numFmtId="178" fontId="43" fillId="4" borderId="34" xfId="0" applyNumberFormat="1" applyFont="1" applyFill="1" applyBorder="1" applyAlignment="1" applyProtection="1">
      <alignment horizontal="right" vertical="center"/>
      <protection locked="0"/>
    </xf>
    <xf numFmtId="178" fontId="43" fillId="4" borderId="4" xfId="0" applyNumberFormat="1" applyFont="1" applyFill="1" applyBorder="1" applyAlignment="1" applyProtection="1">
      <alignment horizontal="right" vertical="center"/>
      <protection locked="0"/>
    </xf>
    <xf numFmtId="178" fontId="43" fillId="4" borderId="25" xfId="0" applyNumberFormat="1" applyFont="1" applyFill="1" applyBorder="1" applyAlignment="1" applyProtection="1">
      <alignment horizontal="right" vertical="center"/>
      <protection locked="0"/>
    </xf>
    <xf numFmtId="178" fontId="43" fillId="4" borderId="35" xfId="0" applyNumberFormat="1" applyFont="1" applyFill="1" applyBorder="1" applyAlignment="1" applyProtection="1">
      <alignment horizontal="right" vertical="center"/>
      <protection locked="0"/>
    </xf>
    <xf numFmtId="178" fontId="43" fillId="4" borderId="36" xfId="0" applyNumberFormat="1" applyFont="1" applyFill="1" applyBorder="1" applyAlignment="1" applyProtection="1">
      <alignment horizontal="right" vertical="center"/>
      <protection locked="0"/>
    </xf>
    <xf numFmtId="178" fontId="43" fillId="4" borderId="37" xfId="0" applyNumberFormat="1" applyFont="1" applyFill="1" applyBorder="1" applyAlignment="1" applyProtection="1">
      <alignment horizontal="right" vertical="center"/>
      <protection locked="0"/>
    </xf>
    <xf numFmtId="178" fontId="43" fillId="4" borderId="38" xfId="0" applyNumberFormat="1" applyFont="1" applyFill="1" applyBorder="1" applyAlignment="1" applyProtection="1">
      <alignment horizontal="right" vertical="center"/>
      <protection locked="0"/>
    </xf>
    <xf numFmtId="178" fontId="43" fillId="4" borderId="39" xfId="0" applyNumberFormat="1" applyFont="1" applyFill="1" applyBorder="1" applyAlignment="1" applyProtection="1">
      <alignment horizontal="right" vertical="center"/>
      <protection locked="0"/>
    </xf>
    <xf numFmtId="178" fontId="43" fillId="34" borderId="32" xfId="0" applyNumberFormat="1" applyFont="1" applyFill="1" applyBorder="1" applyAlignment="1" applyProtection="1">
      <alignment horizontal="right" vertical="center"/>
      <protection hidden="1"/>
    </xf>
    <xf numFmtId="178" fontId="43" fillId="34" borderId="40" xfId="0" applyNumberFormat="1" applyFont="1" applyFill="1" applyBorder="1" applyAlignment="1" applyProtection="1">
      <alignment horizontal="right" vertical="center"/>
      <protection hidden="1"/>
    </xf>
    <xf numFmtId="178" fontId="43" fillId="34" borderId="0" xfId="0" applyNumberFormat="1" applyFont="1" applyFill="1" applyBorder="1" applyAlignment="1" applyProtection="1">
      <alignment horizontal="right" vertical="center"/>
      <protection hidden="1"/>
    </xf>
    <xf numFmtId="178" fontId="43" fillId="34" borderId="41" xfId="0" applyNumberFormat="1" applyFont="1" applyFill="1" applyBorder="1" applyAlignment="1" applyProtection="1">
      <alignment horizontal="right" vertical="center"/>
      <protection hidden="1"/>
    </xf>
    <xf numFmtId="0" fontId="36" fillId="4" borderId="29" xfId="0" applyFont="1" applyFill="1" applyBorder="1" applyAlignment="1" applyProtection="1">
      <alignment horizontal="center" vertical="center"/>
      <protection locked="0"/>
    </xf>
    <xf numFmtId="0" fontId="36" fillId="4" borderId="30" xfId="0" applyFont="1" applyFill="1" applyBorder="1" applyAlignment="1" applyProtection="1">
      <alignment horizontal="center" vertical="center"/>
      <protection locked="0"/>
    </xf>
    <xf numFmtId="0" fontId="36" fillId="4" borderId="31" xfId="0" applyFont="1" applyFill="1" applyBorder="1" applyAlignment="1" applyProtection="1">
      <alignment horizontal="center" vertical="center"/>
      <protection locked="0"/>
    </xf>
    <xf numFmtId="0" fontId="36" fillId="4" borderId="32" xfId="0" applyFont="1" applyFill="1" applyBorder="1" applyAlignment="1" applyProtection="1">
      <alignment horizontal="center" vertical="center"/>
      <protection locked="0"/>
    </xf>
    <xf numFmtId="0" fontId="36" fillId="4" borderId="33" xfId="0" applyFont="1" applyFill="1" applyBorder="1" applyAlignment="1" applyProtection="1">
      <alignment horizontal="center" vertical="center"/>
      <protection locked="0"/>
    </xf>
    <xf numFmtId="0" fontId="0" fillId="34" borderId="6" xfId="0" applyFont="1" applyFill="1" applyBorder="1" applyAlignment="1" applyProtection="1">
      <alignment horizontal="left" vertical="center" wrapText="1"/>
      <protection hidden="1"/>
    </xf>
    <xf numFmtId="0" fontId="0" fillId="34" borderId="41" xfId="0" applyFont="1" applyFill="1" applyBorder="1" applyAlignment="1" applyProtection="1">
      <alignment horizontal="left" vertical="center" wrapText="1"/>
      <protection hidden="1"/>
    </xf>
    <xf numFmtId="0" fontId="0" fillId="34" borderId="48" xfId="0" applyFont="1" applyFill="1" applyBorder="1" applyAlignment="1" applyProtection="1">
      <alignment horizontal="left" vertical="center" wrapText="1"/>
      <protection hidden="1"/>
    </xf>
    <xf numFmtId="0" fontId="0" fillId="34" borderId="49" xfId="0" applyFont="1" applyFill="1" applyBorder="1" applyAlignment="1" applyProtection="1">
      <alignment horizontal="left" vertical="center" wrapText="1"/>
      <protection hidden="1"/>
    </xf>
    <xf numFmtId="0" fontId="44" fillId="34" borderId="25" xfId="0" applyFont="1" applyFill="1" applyBorder="1" applyAlignment="1" applyProtection="1">
      <alignment horizontal="distributed" vertical="center" indent="1"/>
      <protection hidden="1"/>
    </xf>
    <xf numFmtId="0" fontId="44" fillId="34" borderId="2" xfId="0" applyFont="1" applyFill="1" applyBorder="1" applyAlignment="1" applyProtection="1">
      <alignment horizontal="distributed" vertical="center" indent="1"/>
      <protection hidden="1"/>
    </xf>
    <xf numFmtId="0" fontId="0" fillId="34" borderId="2" xfId="0" applyFont="1" applyFill="1" applyBorder="1" applyAlignment="1" applyProtection="1">
      <alignment horizontal="distributed" vertical="center" indent="1"/>
      <protection hidden="1"/>
    </xf>
    <xf numFmtId="178" fontId="43" fillId="4" borderId="29" xfId="0" applyNumberFormat="1" applyFont="1" applyFill="1" applyBorder="1" applyAlignment="1" applyProtection="1">
      <alignment horizontal="right" vertical="center"/>
      <protection locked="0"/>
    </xf>
    <xf numFmtId="178" fontId="43" fillId="4" borderId="30" xfId="0" applyNumberFormat="1" applyFont="1" applyFill="1" applyBorder="1" applyAlignment="1" applyProtection="1">
      <alignment horizontal="right" vertical="center"/>
      <protection locked="0"/>
    </xf>
    <xf numFmtId="178" fontId="43" fillId="4" borderId="31" xfId="0" applyNumberFormat="1" applyFont="1" applyFill="1" applyBorder="1" applyAlignment="1" applyProtection="1">
      <alignment horizontal="right" vertical="center"/>
      <protection locked="0"/>
    </xf>
    <xf numFmtId="178" fontId="43" fillId="4" borderId="33" xfId="0" applyNumberFormat="1" applyFont="1" applyFill="1" applyBorder="1" applyAlignment="1" applyProtection="1">
      <alignment horizontal="right" vertical="center"/>
      <protection locked="0"/>
    </xf>
    <xf numFmtId="6" fontId="43" fillId="34" borderId="55" xfId="0" applyNumberFormat="1" applyFont="1" applyFill="1" applyBorder="1" applyAlignment="1" applyProtection="1">
      <alignment horizontal="right" vertical="center"/>
      <protection hidden="1"/>
    </xf>
    <xf numFmtId="0" fontId="0" fillId="34" borderId="26" xfId="0" applyFont="1" applyFill="1" applyBorder="1" applyAlignment="1" applyProtection="1">
      <alignment horizontal="center" vertical="center" textRotation="255" shrinkToFit="1"/>
      <protection hidden="1"/>
    </xf>
    <xf numFmtId="0" fontId="0" fillId="34" borderId="54" xfId="0" applyFont="1" applyFill="1" applyBorder="1" applyAlignment="1" applyProtection="1">
      <alignment horizontal="distributed" vertical="center" indent="4"/>
      <protection hidden="1"/>
    </xf>
    <xf numFmtId="0" fontId="0" fillId="34" borderId="55" xfId="0" applyFont="1" applyFill="1" applyBorder="1" applyAlignment="1" applyProtection="1">
      <alignment horizontal="distributed" vertical="center" indent="4"/>
      <protection hidden="1"/>
    </xf>
    <xf numFmtId="0" fontId="0" fillId="34" borderId="56" xfId="0" applyFont="1" applyFill="1" applyBorder="1" applyAlignment="1" applyProtection="1">
      <alignment horizontal="distributed" vertical="center" indent="4"/>
      <protection hidden="1"/>
    </xf>
    <xf numFmtId="0" fontId="11" fillId="7" borderId="0" xfId="0" applyFont="1" applyFill="1" applyAlignment="1" applyProtection="1">
      <alignment horizontal="center" vertical="center"/>
      <protection hidden="1"/>
    </xf>
    <xf numFmtId="0" fontId="0" fillId="34" borderId="57" xfId="0" applyFont="1" applyFill="1" applyBorder="1" applyAlignment="1" applyProtection="1">
      <alignment horizontal="distributed" vertical="center" indent="2"/>
      <protection hidden="1"/>
    </xf>
    <xf numFmtId="0" fontId="0" fillId="34" borderId="3" xfId="0" applyFont="1" applyFill="1" applyBorder="1" applyAlignment="1" applyProtection="1">
      <alignment horizontal="distributed" vertical="center" indent="2"/>
      <protection hidden="1"/>
    </xf>
    <xf numFmtId="0" fontId="0" fillId="34" borderId="58" xfId="0" applyFont="1" applyFill="1" applyBorder="1" applyAlignment="1" applyProtection="1">
      <alignment horizontal="distributed" vertical="center" indent="2"/>
      <protection hidden="1"/>
    </xf>
    <xf numFmtId="0" fontId="0" fillId="34" borderId="59" xfId="0" applyFont="1" applyFill="1" applyBorder="1" applyAlignment="1" applyProtection="1">
      <alignment horizontal="distributed" vertical="center" indent="2"/>
      <protection hidden="1"/>
    </xf>
    <xf numFmtId="0" fontId="0" fillId="34" borderId="60" xfId="0" applyFont="1" applyFill="1" applyBorder="1" applyAlignment="1" applyProtection="1">
      <alignment horizontal="distributed" vertical="center" indent="2"/>
      <protection hidden="1"/>
    </xf>
    <xf numFmtId="0" fontId="0" fillId="34" borderId="59" xfId="0" applyFont="1" applyFill="1" applyBorder="1" applyAlignment="1" applyProtection="1">
      <alignment horizontal="distributed" vertical="center" indent="6"/>
      <protection hidden="1"/>
    </xf>
    <xf numFmtId="0" fontId="0" fillId="34" borderId="61" xfId="0" applyFont="1" applyFill="1" applyBorder="1" applyAlignment="1" applyProtection="1">
      <alignment horizontal="distributed" vertical="center" indent="6"/>
      <protection hidden="1"/>
    </xf>
    <xf numFmtId="0" fontId="0" fillId="34" borderId="26" xfId="0" applyFont="1" applyFill="1" applyBorder="1" applyAlignment="1" applyProtection="1">
      <alignment horizontal="distributed" vertical="center" indent="2"/>
      <protection hidden="1"/>
    </xf>
    <xf numFmtId="0" fontId="0" fillId="34" borderId="25" xfId="0" applyFont="1" applyFill="1" applyBorder="1" applyAlignment="1" applyProtection="1">
      <alignment horizontal="distributed" vertical="center" indent="2"/>
      <protection hidden="1"/>
    </xf>
    <xf numFmtId="0" fontId="0" fillId="34" borderId="2" xfId="0" applyFont="1" applyFill="1" applyBorder="1" applyAlignment="1" applyProtection="1">
      <alignment horizontal="distributed" vertical="center" indent="2"/>
      <protection hidden="1"/>
    </xf>
    <xf numFmtId="0" fontId="0" fillId="34" borderId="24" xfId="0" applyFont="1" applyFill="1" applyBorder="1" applyAlignment="1" applyProtection="1">
      <alignment horizontal="center" vertical="center"/>
      <protection hidden="1"/>
    </xf>
    <xf numFmtId="0" fontId="0" fillId="34" borderId="44" xfId="0" applyFont="1" applyFill="1" applyBorder="1" applyAlignment="1" applyProtection="1">
      <alignment horizontal="center" vertical="center"/>
      <protection hidden="1"/>
    </xf>
    <xf numFmtId="0" fontId="0" fillId="34" borderId="23" xfId="0" applyFont="1" applyFill="1" applyBorder="1" applyAlignment="1" applyProtection="1">
      <alignment horizontal="center" vertical="center"/>
      <protection locked="0"/>
    </xf>
    <xf numFmtId="0" fontId="0" fillId="34" borderId="24" xfId="0" applyFont="1" applyFill="1" applyBorder="1" applyAlignment="1" applyProtection="1">
      <alignment horizontal="center" vertical="center"/>
      <protection locked="0"/>
    </xf>
    <xf numFmtId="177" fontId="0" fillId="4" borderId="23" xfId="0" applyNumberFormat="1" applyFont="1" applyFill="1" applyBorder="1" applyAlignment="1" applyProtection="1">
      <alignment horizontal="center" vertical="center"/>
      <protection locked="0"/>
    </xf>
    <xf numFmtId="177" fontId="0" fillId="4" borderId="24" xfId="0" applyNumberFormat="1" applyFont="1" applyFill="1" applyBorder="1" applyAlignment="1" applyProtection="1">
      <alignment horizontal="center" vertical="center"/>
      <protection locked="0"/>
    </xf>
    <xf numFmtId="177" fontId="0" fillId="4" borderId="44" xfId="0" applyNumberFormat="1" applyFont="1" applyFill="1" applyBorder="1" applyAlignment="1" applyProtection="1">
      <alignment horizontal="center" vertical="center"/>
      <protection locked="0"/>
    </xf>
    <xf numFmtId="177" fontId="0" fillId="4" borderId="42" xfId="0" applyNumberFormat="1" applyFont="1" applyFill="1" applyBorder="1" applyAlignment="1" applyProtection="1">
      <alignment horizontal="center" vertical="center"/>
      <protection locked="0"/>
    </xf>
    <xf numFmtId="177" fontId="0" fillId="4" borderId="43" xfId="0" applyNumberFormat="1" applyFont="1" applyFill="1" applyBorder="1" applyAlignment="1" applyProtection="1">
      <alignment horizontal="center" vertical="center"/>
      <protection locked="0"/>
    </xf>
    <xf numFmtId="177" fontId="0" fillId="4" borderId="53" xfId="0" applyNumberFormat="1" applyFont="1" applyFill="1" applyBorder="1" applyAlignment="1" applyProtection="1">
      <alignment horizontal="center" vertical="center"/>
      <protection locked="0"/>
    </xf>
    <xf numFmtId="0" fontId="0" fillId="34" borderId="3" xfId="0" applyFont="1" applyFill="1" applyBorder="1" applyAlignment="1" applyProtection="1">
      <alignment horizontal="left" vertical="center"/>
      <protection hidden="1"/>
    </xf>
    <xf numFmtId="0" fontId="0" fillId="34" borderId="1" xfId="0" applyFont="1" applyFill="1" applyBorder="1" applyAlignment="1" applyProtection="1">
      <alignment horizontal="left" vertical="center"/>
      <protection hidden="1"/>
    </xf>
    <xf numFmtId="0" fontId="6" fillId="4" borderId="62" xfId="0" applyFont="1" applyFill="1" applyBorder="1" applyAlignment="1" applyProtection="1">
      <alignment horizontal="center" vertical="top" textRotation="255" wrapText="1"/>
      <protection hidden="1"/>
    </xf>
    <xf numFmtId="0" fontId="0" fillId="4" borderId="63" xfId="0" applyFont="1" applyFill="1" applyBorder="1" applyAlignment="1" applyProtection="1">
      <alignment horizontal="center" vertical="top" textRotation="255" wrapText="1"/>
      <protection hidden="1"/>
    </xf>
    <xf numFmtId="0" fontId="0" fillId="4" borderId="64" xfId="0" applyFont="1" applyFill="1" applyBorder="1" applyAlignment="1" applyProtection="1">
      <alignment horizontal="center" vertical="top" textRotation="255" wrapText="1"/>
      <protection hidden="1"/>
    </xf>
    <xf numFmtId="0" fontId="12" fillId="4" borderId="63" xfId="28" applyFont="1" applyFill="1" applyBorder="1" applyAlignment="1" applyProtection="1">
      <alignment horizontal="left" vertical="top" wrapText="1"/>
      <protection hidden="1"/>
    </xf>
    <xf numFmtId="0" fontId="12" fillId="4" borderId="64" xfId="28" applyFont="1" applyFill="1" applyBorder="1" applyAlignment="1" applyProtection="1">
      <alignment horizontal="left" vertical="top" wrapText="1"/>
      <protection hidden="1"/>
    </xf>
    <xf numFmtId="0" fontId="26" fillId="4" borderId="2" xfId="0" applyFont="1" applyFill="1" applyBorder="1" applyAlignment="1" applyProtection="1">
      <alignment horizontal="center" vertical="center"/>
      <protection hidden="1"/>
    </xf>
    <xf numFmtId="0" fontId="26" fillId="4" borderId="3" xfId="0" applyFont="1" applyFill="1" applyBorder="1" applyAlignment="1" applyProtection="1">
      <alignment horizontal="center" vertical="center"/>
      <protection hidden="1"/>
    </xf>
    <xf numFmtId="0" fontId="26" fillId="4" borderId="4" xfId="0" applyFont="1" applyFill="1" applyBorder="1" applyAlignment="1" applyProtection="1">
      <alignment horizontal="center" vertical="center"/>
      <protection hidden="1"/>
    </xf>
    <xf numFmtId="0" fontId="0" fillId="4" borderId="25" xfId="0" applyFont="1" applyFill="1" applyBorder="1" applyAlignment="1" applyProtection="1">
      <alignment horizontal="center" vertical="center"/>
      <protection hidden="1"/>
    </xf>
    <xf numFmtId="0" fontId="0" fillId="4" borderId="2" xfId="0" applyFont="1" applyFill="1" applyBorder="1" applyAlignment="1" applyProtection="1">
      <alignment horizontal="center" vertical="center"/>
      <protection hidden="1"/>
    </xf>
    <xf numFmtId="0" fontId="0" fillId="4" borderId="65" xfId="0" applyFont="1" applyFill="1" applyBorder="1" applyAlignment="1" applyProtection="1">
      <alignment horizontal="center" vertical="center"/>
      <protection hidden="1"/>
    </xf>
    <xf numFmtId="0" fontId="0" fillId="4" borderId="3" xfId="0" applyFont="1" applyFill="1" applyBorder="1" applyAlignment="1" applyProtection="1">
      <alignment horizontal="center" vertical="center"/>
      <protection hidden="1"/>
    </xf>
    <xf numFmtId="177" fontId="32" fillId="4" borderId="25" xfId="0" applyNumberFormat="1" applyFont="1" applyFill="1" applyBorder="1" applyAlignment="1" applyProtection="1">
      <alignment horizontal="center" vertical="center"/>
      <protection hidden="1"/>
    </xf>
    <xf numFmtId="176" fontId="0" fillId="4" borderId="3" xfId="0" applyNumberFormat="1" applyFont="1" applyFill="1" applyBorder="1" applyAlignment="1" applyProtection="1">
      <alignment horizontal="center" vertical="center"/>
      <protection hidden="1"/>
    </xf>
    <xf numFmtId="176" fontId="0" fillId="4" borderId="66" xfId="0" applyNumberFormat="1" applyFont="1" applyFill="1" applyBorder="1" applyAlignment="1" applyProtection="1">
      <alignment horizontal="center" vertical="center"/>
      <protection hidden="1"/>
    </xf>
    <xf numFmtId="0" fontId="33" fillId="4" borderId="25"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hidden="1"/>
    </xf>
    <xf numFmtId="0" fontId="0" fillId="4" borderId="43" xfId="0" applyFont="1" applyFill="1" applyBorder="1" applyAlignment="1" applyProtection="1">
      <alignment horizontal="center" vertical="center"/>
      <protection hidden="1"/>
    </xf>
    <xf numFmtId="0" fontId="0" fillId="4" borderId="11" xfId="0" applyFont="1" applyFill="1" applyBorder="1" applyAlignment="1" applyProtection="1">
      <alignment horizontal="center" vertical="center"/>
      <protection hidden="1"/>
    </xf>
    <xf numFmtId="0" fontId="34" fillId="4" borderId="71" xfId="0" applyFont="1" applyFill="1" applyBorder="1" applyAlignment="1" applyProtection="1">
      <alignment horizontal="right" vertical="center" shrinkToFit="1"/>
      <protection hidden="1"/>
    </xf>
    <xf numFmtId="0" fontId="34" fillId="4" borderId="69" xfId="0" applyFont="1" applyFill="1" applyBorder="1" applyAlignment="1" applyProtection="1">
      <alignment horizontal="right" vertical="center" shrinkToFit="1"/>
      <protection hidden="1"/>
    </xf>
    <xf numFmtId="0" fontId="32" fillId="4" borderId="73" xfId="0" applyFont="1" applyFill="1" applyBorder="1" applyAlignment="1" applyProtection="1">
      <alignment horizontal="center" vertical="center"/>
      <protection hidden="1"/>
    </xf>
    <xf numFmtId="0" fontId="32" fillId="4" borderId="67" xfId="0" applyFont="1" applyFill="1" applyBorder="1" applyAlignment="1" applyProtection="1">
      <alignment horizontal="center" vertical="center"/>
      <protection hidden="1"/>
    </xf>
    <xf numFmtId="0" fontId="32" fillId="4" borderId="65" xfId="0" applyFont="1" applyFill="1" applyBorder="1" applyAlignment="1" applyProtection="1">
      <alignment horizontal="center" vertical="center"/>
      <protection hidden="1"/>
    </xf>
    <xf numFmtId="0" fontId="32" fillId="4" borderId="75" xfId="0" applyFont="1" applyFill="1" applyBorder="1" applyAlignment="1" applyProtection="1">
      <alignment horizontal="center" vertical="center"/>
      <protection hidden="1"/>
    </xf>
    <xf numFmtId="0" fontId="32" fillId="4" borderId="76" xfId="0" applyFont="1" applyFill="1" applyBorder="1" applyAlignment="1" applyProtection="1">
      <alignment horizontal="center" vertical="center"/>
      <protection hidden="1"/>
    </xf>
    <xf numFmtId="0" fontId="32" fillId="4" borderId="25" xfId="0" applyFont="1" applyFill="1" applyBorder="1" applyAlignment="1" applyProtection="1">
      <alignment horizontal="center" vertical="center"/>
      <protection hidden="1"/>
    </xf>
    <xf numFmtId="0" fontId="32" fillId="4" borderId="2" xfId="0" applyFont="1" applyFill="1" applyBorder="1" applyAlignment="1" applyProtection="1">
      <alignment horizontal="center" vertical="center"/>
      <protection hidden="1"/>
    </xf>
    <xf numFmtId="0" fontId="32" fillId="4" borderId="9" xfId="0" applyFont="1" applyFill="1" applyBorder="1" applyAlignment="1" applyProtection="1">
      <alignment horizontal="center" vertical="center"/>
      <protection hidden="1"/>
    </xf>
    <xf numFmtId="0" fontId="32" fillId="4" borderId="28" xfId="0" applyFont="1" applyFill="1" applyBorder="1" applyAlignment="1" applyProtection="1">
      <alignment horizontal="center" vertical="center"/>
      <protection hidden="1"/>
    </xf>
    <xf numFmtId="0" fontId="32" fillId="4" borderId="32" xfId="0" applyFont="1" applyFill="1" applyBorder="1" applyAlignment="1" applyProtection="1">
      <alignment horizontal="center" vertical="center"/>
      <protection hidden="1"/>
    </xf>
    <xf numFmtId="0" fontId="32" fillId="4" borderId="68" xfId="0" applyFont="1" applyFill="1" applyBorder="1" applyAlignment="1" applyProtection="1">
      <alignment horizontal="center" vertical="center"/>
      <protection hidden="1"/>
    </xf>
    <xf numFmtId="0" fontId="32" fillId="4" borderId="66" xfId="0" applyFont="1" applyFill="1" applyBorder="1" applyAlignment="1" applyProtection="1">
      <alignment horizontal="center" vertical="center"/>
      <protection hidden="1"/>
    </xf>
    <xf numFmtId="0" fontId="32" fillId="4" borderId="4" xfId="0" applyFont="1" applyFill="1" applyBorder="1" applyAlignment="1" applyProtection="1">
      <alignment horizontal="center" vertical="center"/>
      <protection hidden="1"/>
    </xf>
    <xf numFmtId="0" fontId="32" fillId="4" borderId="80" xfId="0" applyFont="1" applyFill="1" applyBorder="1" applyAlignment="1" applyProtection="1">
      <alignment horizontal="center" vertical="center"/>
      <protection hidden="1"/>
    </xf>
    <xf numFmtId="0" fontId="0" fillId="4" borderId="5" xfId="0" applyFont="1" applyFill="1" applyBorder="1" applyAlignment="1" applyProtection="1">
      <alignment horizontal="right" vertical="center"/>
      <protection hidden="1"/>
    </xf>
    <xf numFmtId="0" fontId="26" fillId="4" borderId="5" xfId="0" applyFont="1" applyFill="1" applyBorder="1" applyAlignment="1" applyProtection="1">
      <alignment horizontal="center" vertical="center"/>
      <protection hidden="1"/>
    </xf>
    <xf numFmtId="0" fontId="26" fillId="4" borderId="6" xfId="0" applyFont="1" applyFill="1" applyBorder="1" applyAlignment="1" applyProtection="1">
      <alignment horizontal="center" vertical="center"/>
      <protection hidden="1"/>
    </xf>
    <xf numFmtId="0" fontId="35" fillId="4" borderId="77" xfId="0" applyFont="1" applyFill="1" applyBorder="1" applyAlignment="1" applyProtection="1">
      <alignment horizontal="center" vertical="center"/>
      <protection hidden="1"/>
    </xf>
    <xf numFmtId="0" fontId="35" fillId="4" borderId="5" xfId="0" applyFont="1" applyFill="1" applyBorder="1" applyAlignment="1" applyProtection="1">
      <alignment horizontal="center" vertical="center"/>
      <protection hidden="1"/>
    </xf>
    <xf numFmtId="0" fontId="35" fillId="4" borderId="40" xfId="0" applyFont="1" applyFill="1" applyBorder="1" applyAlignment="1" applyProtection="1">
      <alignment horizontal="center" vertical="center"/>
      <protection hidden="1"/>
    </xf>
    <xf numFmtId="0" fontId="35" fillId="4" borderId="0" xfId="0" applyFont="1" applyFill="1" applyBorder="1" applyAlignment="1" applyProtection="1">
      <alignment horizontal="center" vertical="center"/>
      <protection hidden="1"/>
    </xf>
    <xf numFmtId="0" fontId="0" fillId="4" borderId="6" xfId="0" applyFont="1" applyFill="1" applyBorder="1" applyAlignment="1" applyProtection="1">
      <alignment horizontal="center" vertical="center"/>
      <protection hidden="1"/>
    </xf>
    <xf numFmtId="0" fontId="0" fillId="4" borderId="41" xfId="0" applyFont="1" applyFill="1" applyBorder="1" applyAlignment="1" applyProtection="1">
      <alignment horizontal="center" vertical="center"/>
      <protection hidden="1"/>
    </xf>
    <xf numFmtId="0" fontId="36" fillId="4" borderId="25" xfId="0" applyFont="1" applyFill="1" applyBorder="1" applyAlignment="1" applyProtection="1">
      <alignment horizontal="center" vertical="center"/>
      <protection hidden="1"/>
    </xf>
    <xf numFmtId="0" fontId="36" fillId="4" borderId="74" xfId="0" applyFont="1" applyFill="1" applyBorder="1" applyAlignment="1" applyProtection="1">
      <alignment horizontal="center" vertical="center"/>
      <protection hidden="1"/>
    </xf>
    <xf numFmtId="0" fontId="35" fillId="4" borderId="77" xfId="0" applyFont="1" applyFill="1" applyBorder="1" applyAlignment="1" applyProtection="1">
      <alignment horizontal="center" vertical="distributed"/>
      <protection hidden="1"/>
    </xf>
    <xf numFmtId="0" fontId="35" fillId="4" borderId="5" xfId="0" applyFont="1" applyFill="1" applyBorder="1" applyAlignment="1" applyProtection="1">
      <alignment horizontal="center" vertical="distributed"/>
      <protection hidden="1"/>
    </xf>
    <xf numFmtId="0" fontId="35" fillId="4" borderId="6" xfId="0" applyFont="1" applyFill="1" applyBorder="1" applyAlignment="1" applyProtection="1">
      <alignment horizontal="center" vertical="distributed"/>
      <protection hidden="1"/>
    </xf>
    <xf numFmtId="0" fontId="35" fillId="4" borderId="68" xfId="0" applyFont="1" applyFill="1" applyBorder="1" applyAlignment="1" applyProtection="1">
      <alignment horizontal="center" vertical="distributed"/>
      <protection hidden="1"/>
    </xf>
    <xf numFmtId="0" fontId="35" fillId="4" borderId="11" xfId="0" applyFont="1" applyFill="1" applyBorder="1" applyAlignment="1" applyProtection="1">
      <alignment horizontal="center" vertical="distributed"/>
      <protection hidden="1"/>
    </xf>
    <xf numFmtId="0" fontId="35" fillId="4" borderId="28" xfId="0" applyFont="1" applyFill="1" applyBorder="1" applyAlignment="1" applyProtection="1">
      <alignment horizontal="center" vertical="distributed"/>
      <protection hidden="1"/>
    </xf>
    <xf numFmtId="0" fontId="32" fillId="4" borderId="0" xfId="0" applyFont="1" applyFill="1" applyBorder="1" applyAlignment="1" applyProtection="1">
      <alignment horizontal="left" vertical="center"/>
      <protection hidden="1"/>
    </xf>
    <xf numFmtId="0" fontId="32" fillId="4" borderId="41" xfId="0" applyFont="1" applyFill="1" applyBorder="1" applyAlignment="1" applyProtection="1">
      <alignment horizontal="left" vertical="center"/>
      <protection hidden="1"/>
    </xf>
    <xf numFmtId="0" fontId="32" fillId="4" borderId="11" xfId="0" applyFont="1" applyFill="1" applyBorder="1" applyAlignment="1" applyProtection="1">
      <alignment horizontal="left" vertical="center"/>
      <protection hidden="1"/>
    </xf>
    <xf numFmtId="0" fontId="32" fillId="4" borderId="28" xfId="0" applyFont="1" applyFill="1" applyBorder="1" applyAlignment="1" applyProtection="1">
      <alignment horizontal="left" vertical="center"/>
      <protection hidden="1"/>
    </xf>
    <xf numFmtId="0" fontId="32" fillId="4" borderId="40" xfId="0" applyFont="1" applyFill="1" applyBorder="1" applyAlignment="1" applyProtection="1">
      <alignment horizontal="left" vertical="center" wrapText="1"/>
      <protection hidden="1"/>
    </xf>
    <xf numFmtId="0" fontId="32" fillId="4" borderId="0" xfId="0" applyFont="1" applyFill="1" applyBorder="1" applyAlignment="1" applyProtection="1">
      <alignment horizontal="left" vertical="center" wrapText="1"/>
      <protection hidden="1"/>
    </xf>
    <xf numFmtId="0" fontId="32" fillId="4" borderId="68" xfId="0" applyFont="1" applyFill="1" applyBorder="1" applyAlignment="1" applyProtection="1">
      <alignment horizontal="left" vertical="center" wrapText="1"/>
      <protection hidden="1"/>
    </xf>
    <xf numFmtId="0" fontId="32" fillId="4" borderId="11" xfId="0" applyFont="1" applyFill="1" applyBorder="1" applyAlignment="1" applyProtection="1">
      <alignment horizontal="left" vertical="center" wrapText="1"/>
      <protection hidden="1"/>
    </xf>
    <xf numFmtId="176" fontId="0" fillId="4" borderId="25" xfId="0" applyNumberFormat="1" applyFont="1" applyFill="1" applyBorder="1" applyAlignment="1" applyProtection="1">
      <alignment horizontal="center" vertical="center"/>
      <protection hidden="1"/>
    </xf>
    <xf numFmtId="0" fontId="34" fillId="4" borderId="0" xfId="0" applyFont="1" applyFill="1" applyBorder="1" applyAlignment="1" applyProtection="1">
      <alignment horizontal="distributed" vertical="center"/>
      <protection hidden="1"/>
    </xf>
    <xf numFmtId="0" fontId="34" fillId="4" borderId="70" xfId="0" applyFont="1" applyFill="1" applyBorder="1" applyAlignment="1" applyProtection="1">
      <alignment horizontal="right" vertical="center" shrinkToFit="1"/>
      <protection hidden="1"/>
    </xf>
    <xf numFmtId="0" fontId="32" fillId="4" borderId="72" xfId="0" applyFont="1" applyFill="1" applyBorder="1" applyAlignment="1" applyProtection="1">
      <alignment horizontal="center" vertical="center"/>
      <protection hidden="1"/>
    </xf>
    <xf numFmtId="0" fontId="0" fillId="4" borderId="77" xfId="0" applyFont="1" applyFill="1" applyBorder="1" applyAlignment="1" applyProtection="1">
      <alignment horizontal="distributed" vertical="center" shrinkToFit="1"/>
      <protection hidden="1"/>
    </xf>
    <xf numFmtId="0" fontId="0" fillId="4" borderId="5" xfId="0" applyFont="1" applyFill="1" applyBorder="1" applyAlignment="1" applyProtection="1">
      <alignment horizontal="distributed" vertical="center" shrinkToFit="1"/>
      <protection hidden="1"/>
    </xf>
    <xf numFmtId="0" fontId="0" fillId="4" borderId="6" xfId="0" applyFont="1" applyFill="1" applyBorder="1" applyAlignment="1" applyProtection="1">
      <alignment horizontal="distributed" vertical="center" shrinkToFit="1"/>
      <protection hidden="1"/>
    </xf>
    <xf numFmtId="0" fontId="0" fillId="4" borderId="68" xfId="0" applyFont="1" applyFill="1" applyBorder="1" applyAlignment="1" applyProtection="1">
      <alignment horizontal="distributed" vertical="center" shrinkToFit="1"/>
      <protection hidden="1"/>
    </xf>
    <xf numFmtId="0" fontId="0" fillId="4" borderId="11" xfId="0" applyFont="1" applyFill="1" applyBorder="1" applyAlignment="1" applyProtection="1">
      <alignment horizontal="distributed" vertical="center" shrinkToFit="1"/>
      <protection hidden="1"/>
    </xf>
    <xf numFmtId="0" fontId="0" fillId="4" borderId="28" xfId="0" applyFont="1" applyFill="1" applyBorder="1" applyAlignment="1" applyProtection="1">
      <alignment horizontal="distributed" vertical="center" shrinkToFit="1"/>
      <protection hidden="1"/>
    </xf>
    <xf numFmtId="0" fontId="34" fillId="4" borderId="11" xfId="0" applyFont="1" applyFill="1" applyBorder="1" applyAlignment="1" applyProtection="1">
      <alignment horizontal="distributed" vertical="center"/>
      <protection hidden="1"/>
    </xf>
    <xf numFmtId="0" fontId="35" fillId="4" borderId="25" xfId="0" applyFont="1" applyFill="1" applyBorder="1" applyAlignment="1" applyProtection="1">
      <alignment horizontal="distributed" vertical="distributed"/>
      <protection hidden="1"/>
    </xf>
    <xf numFmtId="0" fontId="0" fillId="4" borderId="77" xfId="0" applyFont="1" applyFill="1" applyBorder="1" applyAlignment="1" applyProtection="1">
      <alignment horizontal="distributed" vertical="center"/>
      <protection hidden="1"/>
    </xf>
    <xf numFmtId="0" fontId="0" fillId="4" borderId="5" xfId="0" applyFont="1" applyFill="1" applyBorder="1" applyAlignment="1" applyProtection="1">
      <alignment horizontal="distributed" vertical="center"/>
      <protection hidden="1"/>
    </xf>
    <xf numFmtId="0" fontId="33" fillId="4" borderId="40" xfId="0" applyFont="1" applyFill="1" applyBorder="1" applyAlignment="1" applyProtection="1">
      <alignment horizontal="left" vertical="center" wrapText="1"/>
      <protection hidden="1"/>
    </xf>
    <xf numFmtId="0" fontId="33" fillId="4" borderId="0" xfId="0" applyFont="1" applyFill="1" applyBorder="1" applyAlignment="1" applyProtection="1">
      <alignment horizontal="left" vertical="center" wrapText="1"/>
      <protection hidden="1"/>
    </xf>
    <xf numFmtId="0" fontId="33" fillId="4" borderId="41" xfId="0" applyFont="1" applyFill="1" applyBorder="1" applyAlignment="1" applyProtection="1">
      <alignment horizontal="left" vertical="center" wrapText="1"/>
      <protection hidden="1"/>
    </xf>
    <xf numFmtId="0" fontId="33" fillId="4" borderId="40" xfId="0" applyFont="1" applyFill="1" applyBorder="1" applyAlignment="1" applyProtection="1">
      <alignment horizontal="left" vertical="center" wrapText="1" shrinkToFit="1"/>
      <protection hidden="1"/>
    </xf>
    <xf numFmtId="0" fontId="33" fillId="4" borderId="0" xfId="0" applyFont="1" applyFill="1" applyBorder="1" applyAlignment="1" applyProtection="1">
      <alignment horizontal="left" vertical="center" wrapText="1" shrinkToFit="1"/>
      <protection hidden="1"/>
    </xf>
    <xf numFmtId="0" fontId="33" fillId="4" borderId="41" xfId="0" applyFont="1" applyFill="1" applyBorder="1" applyAlignment="1" applyProtection="1">
      <alignment horizontal="left" vertical="center" wrapText="1" shrinkToFit="1"/>
      <protection hidden="1"/>
    </xf>
    <xf numFmtId="0" fontId="0" fillId="4" borderId="2" xfId="0" applyFont="1" applyFill="1" applyBorder="1" applyAlignment="1" applyProtection="1">
      <alignment horizontal="center" vertical="center" shrinkToFit="1"/>
      <protection hidden="1"/>
    </xf>
    <xf numFmtId="0" fontId="0" fillId="4" borderId="3" xfId="0" applyFont="1" applyFill="1" applyBorder="1" applyAlignment="1" applyProtection="1">
      <alignment horizontal="center" vertical="center" shrinkToFit="1"/>
      <protection hidden="1"/>
    </xf>
    <xf numFmtId="0" fontId="0" fillId="4" borderId="4" xfId="0" applyFont="1" applyFill="1" applyBorder="1" applyAlignment="1" applyProtection="1">
      <alignment horizontal="center" vertical="center" shrinkToFit="1"/>
      <protection hidden="1"/>
    </xf>
    <xf numFmtId="0" fontId="34" fillId="4" borderId="78" xfId="0" applyFont="1" applyFill="1" applyBorder="1" applyAlignment="1" applyProtection="1">
      <alignment horizontal="right" vertical="center" shrinkToFit="1"/>
      <protection hidden="1"/>
    </xf>
    <xf numFmtId="0" fontId="34" fillId="4" borderId="81" xfId="0" applyFont="1" applyFill="1" applyBorder="1" applyAlignment="1" applyProtection="1">
      <alignment horizontal="right" vertical="center" shrinkToFit="1"/>
      <protection hidden="1"/>
    </xf>
    <xf numFmtId="176" fontId="0" fillId="4" borderId="25" xfId="0" quotePrefix="1" applyNumberFormat="1" applyFont="1" applyFill="1" applyBorder="1" applyAlignment="1" applyProtection="1">
      <alignment horizontal="center" vertical="center"/>
      <protection hidden="1"/>
    </xf>
    <xf numFmtId="0" fontId="34" fillId="4" borderId="74" xfId="0" applyFont="1" applyFill="1" applyBorder="1" applyAlignment="1" applyProtection="1">
      <alignment horizontal="right" vertical="center" shrinkToFit="1"/>
      <protection hidden="1"/>
    </xf>
    <xf numFmtId="0" fontId="34" fillId="4" borderId="77" xfId="0" applyFont="1" applyFill="1" applyBorder="1" applyAlignment="1" applyProtection="1">
      <alignment horizontal="right" vertical="center" shrinkToFit="1"/>
      <protection hidden="1"/>
    </xf>
    <xf numFmtId="0" fontId="0" fillId="4" borderId="65" xfId="0" quotePrefix="1" applyFont="1" applyFill="1" applyBorder="1" applyAlignment="1" applyProtection="1">
      <alignment horizontal="center" vertical="center"/>
      <protection hidden="1"/>
    </xf>
    <xf numFmtId="0" fontId="32" fillId="4" borderId="79" xfId="0" applyFont="1" applyFill="1" applyBorder="1" applyAlignment="1" applyProtection="1">
      <alignment horizontal="center" vertical="center"/>
      <protection hidden="1"/>
    </xf>
    <xf numFmtId="0" fontId="0" fillId="4" borderId="77" xfId="0" applyFont="1" applyFill="1" applyBorder="1" applyAlignment="1" applyProtection="1">
      <alignment horizontal="center" vertical="center" textRotation="255" shrinkToFit="1"/>
      <protection hidden="1"/>
    </xf>
    <xf numFmtId="0" fontId="0" fillId="4" borderId="6" xfId="0" applyFont="1" applyFill="1" applyBorder="1" applyAlignment="1" applyProtection="1">
      <alignment horizontal="center" vertical="center" textRotation="255" shrinkToFit="1"/>
      <protection hidden="1"/>
    </xf>
    <xf numFmtId="0" fontId="0" fillId="4" borderId="40" xfId="0" applyFont="1" applyFill="1" applyBorder="1" applyAlignment="1" applyProtection="1">
      <alignment horizontal="center" vertical="center" textRotation="255" shrinkToFit="1"/>
      <protection hidden="1"/>
    </xf>
    <xf numFmtId="0" fontId="0" fillId="4" borderId="41" xfId="0" applyFont="1" applyFill="1" applyBorder="1" applyAlignment="1" applyProtection="1">
      <alignment horizontal="center" vertical="center" textRotation="255" shrinkToFit="1"/>
      <protection hidden="1"/>
    </xf>
    <xf numFmtId="0" fontId="0" fillId="4" borderId="68" xfId="0" applyFont="1" applyFill="1" applyBorder="1" applyAlignment="1" applyProtection="1">
      <alignment horizontal="center" vertical="center" textRotation="255" shrinkToFit="1"/>
      <protection hidden="1"/>
    </xf>
    <xf numFmtId="0" fontId="0" fillId="4" borderId="28" xfId="0" applyFont="1" applyFill="1" applyBorder="1" applyAlignment="1" applyProtection="1">
      <alignment horizontal="center" vertical="center" textRotation="255" shrinkToFit="1"/>
      <protection hidden="1"/>
    </xf>
    <xf numFmtId="0" fontId="34" fillId="4" borderId="6" xfId="0" applyFont="1" applyFill="1" applyBorder="1" applyAlignment="1" applyProtection="1">
      <alignment horizontal="right" vertical="center" shrinkToFit="1"/>
      <protection hidden="1"/>
    </xf>
    <xf numFmtId="176" fontId="0" fillId="4" borderId="4" xfId="0" applyNumberFormat="1" applyFont="1" applyFill="1" applyBorder="1" applyAlignment="1" applyProtection="1">
      <alignment horizontal="center" vertical="center"/>
      <protection hidden="1"/>
    </xf>
    <xf numFmtId="0" fontId="0" fillId="4" borderId="68" xfId="0" applyFont="1" applyFill="1" applyBorder="1" applyAlignment="1" applyProtection="1">
      <alignment horizontal="center" vertical="center" shrinkToFit="1"/>
      <protection hidden="1"/>
    </xf>
    <xf numFmtId="0" fontId="0" fillId="4" borderId="11" xfId="0" applyFont="1" applyFill="1" applyBorder="1" applyAlignment="1" applyProtection="1">
      <alignment horizontal="center" vertical="center" shrinkToFit="1"/>
      <protection hidden="1"/>
    </xf>
    <xf numFmtId="0" fontId="0" fillId="4" borderId="28" xfId="0" applyFont="1" applyFill="1" applyBorder="1" applyAlignment="1" applyProtection="1">
      <alignment horizontal="center" vertical="center" shrinkToFit="1"/>
      <protection hidden="1"/>
    </xf>
    <xf numFmtId="0" fontId="0" fillId="4" borderId="77" xfId="0" applyFont="1" applyFill="1" applyBorder="1" applyAlignment="1" applyProtection="1">
      <alignment horizontal="center" vertical="center" shrinkToFit="1"/>
      <protection hidden="1"/>
    </xf>
    <xf numFmtId="0" fontId="0" fillId="4" borderId="5" xfId="0" applyFont="1" applyFill="1" applyBorder="1" applyAlignment="1" applyProtection="1">
      <alignment horizontal="center" vertical="center" shrinkToFit="1"/>
      <protection hidden="1"/>
    </xf>
    <xf numFmtId="0" fontId="0" fillId="4" borderId="6" xfId="0" applyFont="1" applyFill="1" applyBorder="1" applyAlignment="1" applyProtection="1">
      <alignment horizontal="center" vertical="center" shrinkToFit="1"/>
      <protection hidden="1"/>
    </xf>
    <xf numFmtId="0" fontId="32" fillId="4" borderId="69" xfId="0" applyFont="1" applyFill="1" applyBorder="1" applyAlignment="1" applyProtection="1">
      <alignment horizontal="center" vertical="center"/>
      <protection hidden="1"/>
    </xf>
    <xf numFmtId="0" fontId="32" fillId="4" borderId="78" xfId="0" applyFont="1" applyFill="1" applyBorder="1" applyAlignment="1" applyProtection="1">
      <alignment horizontal="center" vertical="center"/>
      <protection hidden="1"/>
    </xf>
    <xf numFmtId="0" fontId="32" fillId="4" borderId="71" xfId="0" applyFont="1" applyFill="1" applyBorder="1" applyAlignment="1" applyProtection="1">
      <alignment horizontal="center" vertical="center"/>
      <protection hidden="1"/>
    </xf>
    <xf numFmtId="0" fontId="32" fillId="4" borderId="81" xfId="0" applyFont="1" applyFill="1" applyBorder="1" applyAlignment="1" applyProtection="1">
      <alignment horizontal="center" vertical="center"/>
      <protection hidden="1"/>
    </xf>
    <xf numFmtId="0" fontId="32" fillId="4" borderId="6" xfId="0" applyFont="1" applyFill="1" applyBorder="1" applyAlignment="1" applyProtection="1">
      <alignment horizontal="center" vertical="center"/>
      <protection hidden="1"/>
    </xf>
    <xf numFmtId="0" fontId="32" fillId="4" borderId="74" xfId="0" applyFont="1" applyFill="1" applyBorder="1" applyAlignment="1" applyProtection="1">
      <alignment horizontal="center" vertical="center"/>
      <protection hidden="1"/>
    </xf>
    <xf numFmtId="0" fontId="32" fillId="4" borderId="31" xfId="0" applyFont="1" applyFill="1" applyBorder="1" applyAlignment="1" applyProtection="1">
      <alignment horizontal="center" vertical="center"/>
      <protection hidden="1"/>
    </xf>
    <xf numFmtId="0" fontId="32" fillId="4" borderId="82" xfId="0" applyFont="1" applyFill="1" applyBorder="1" applyAlignment="1" applyProtection="1">
      <alignment horizontal="center" vertical="center"/>
      <protection hidden="1"/>
    </xf>
    <xf numFmtId="0" fontId="32" fillId="4" borderId="38" xfId="0" applyFont="1" applyFill="1" applyBorder="1" applyAlignment="1" applyProtection="1">
      <alignment horizontal="center" vertical="center"/>
      <protection hidden="1"/>
    </xf>
    <xf numFmtId="0" fontId="32" fillId="4" borderId="83" xfId="0" applyFont="1" applyFill="1" applyBorder="1" applyAlignment="1" applyProtection="1">
      <alignment horizontal="center" vertical="center"/>
      <protection hidden="1"/>
    </xf>
    <xf numFmtId="0" fontId="32" fillId="4" borderId="84" xfId="0" applyFont="1" applyFill="1" applyBorder="1" applyAlignment="1" applyProtection="1">
      <alignment horizontal="center" vertical="center"/>
      <protection hidden="1"/>
    </xf>
    <xf numFmtId="0" fontId="32" fillId="4" borderId="94" xfId="0" applyFont="1" applyFill="1" applyBorder="1" applyAlignment="1" applyProtection="1">
      <alignment horizontal="center" vertical="center"/>
      <protection hidden="1"/>
    </xf>
    <xf numFmtId="0" fontId="32" fillId="4" borderId="85" xfId="0" applyFont="1" applyFill="1" applyBorder="1" applyAlignment="1" applyProtection="1">
      <alignment horizontal="center" vertical="center"/>
      <protection hidden="1"/>
    </xf>
    <xf numFmtId="0" fontId="32" fillId="4" borderId="95" xfId="0" applyFont="1" applyFill="1" applyBorder="1" applyAlignment="1" applyProtection="1">
      <alignment horizontal="center" vertical="center"/>
      <protection hidden="1"/>
    </xf>
    <xf numFmtId="176" fontId="0" fillId="4" borderId="6" xfId="0" applyNumberFormat="1" applyFont="1" applyFill="1" applyBorder="1" applyAlignment="1" applyProtection="1">
      <alignment horizontal="center" vertical="center"/>
      <protection hidden="1"/>
    </xf>
    <xf numFmtId="176" fontId="0" fillId="4" borderId="74" xfId="0" applyNumberFormat="1" applyFont="1" applyFill="1" applyBorder="1" applyAlignment="1" applyProtection="1">
      <alignment horizontal="center" vertical="center"/>
      <protection hidden="1"/>
    </xf>
    <xf numFmtId="0" fontId="0" fillId="4" borderId="40" xfId="0" applyFont="1" applyFill="1" applyBorder="1" applyAlignment="1" applyProtection="1">
      <alignment horizontal="center" vertical="center" shrinkToFit="1"/>
      <protection hidden="1"/>
    </xf>
    <xf numFmtId="0" fontId="0" fillId="4" borderId="0" xfId="0" applyFont="1" applyFill="1" applyBorder="1" applyAlignment="1" applyProtection="1">
      <alignment horizontal="center" vertical="center" shrinkToFit="1"/>
      <protection hidden="1"/>
    </xf>
    <xf numFmtId="0" fontId="0" fillId="4" borderId="41" xfId="0" applyFont="1" applyFill="1" applyBorder="1" applyAlignment="1" applyProtection="1">
      <alignment horizontal="center" vertical="center" shrinkToFit="1"/>
      <protection hidden="1"/>
    </xf>
    <xf numFmtId="0" fontId="32" fillId="4" borderId="77" xfId="0" applyFont="1" applyFill="1" applyBorder="1" applyAlignment="1" applyProtection="1">
      <alignment horizontal="center" vertical="center"/>
      <protection hidden="1"/>
    </xf>
    <xf numFmtId="0" fontId="32" fillId="4" borderId="70" xfId="0" applyFont="1" applyFill="1" applyBorder="1" applyAlignment="1" applyProtection="1">
      <alignment horizontal="center" vertical="center"/>
      <protection hidden="1"/>
    </xf>
    <xf numFmtId="0" fontId="0" fillId="4" borderId="42" xfId="0" applyFont="1" applyFill="1" applyBorder="1" applyAlignment="1" applyProtection="1">
      <alignment horizontal="distributed" vertical="center"/>
      <protection hidden="1"/>
    </xf>
    <xf numFmtId="0" fontId="0" fillId="4" borderId="43" xfId="0" applyFont="1" applyFill="1" applyBorder="1" applyAlignment="1" applyProtection="1">
      <alignment horizontal="distributed" vertical="center"/>
      <protection hidden="1"/>
    </xf>
    <xf numFmtId="0" fontId="0" fillId="4" borderId="90" xfId="0" applyFont="1" applyFill="1" applyBorder="1" applyAlignment="1" applyProtection="1">
      <alignment horizontal="distributed" vertical="center"/>
      <protection hidden="1"/>
    </xf>
    <xf numFmtId="0" fontId="0" fillId="4" borderId="91" xfId="0" applyFont="1" applyFill="1" applyBorder="1" applyAlignment="1" applyProtection="1">
      <alignment horizontal="distributed" vertical="center"/>
      <protection hidden="1"/>
    </xf>
    <xf numFmtId="0" fontId="0" fillId="4" borderId="92" xfId="0" applyFont="1" applyFill="1" applyBorder="1" applyAlignment="1" applyProtection="1">
      <alignment horizontal="distributed" vertical="center"/>
      <protection hidden="1"/>
    </xf>
    <xf numFmtId="0" fontId="0" fillId="4" borderId="93" xfId="0" applyFont="1" applyFill="1" applyBorder="1" applyAlignment="1" applyProtection="1">
      <alignment horizontal="distributed" vertical="center"/>
      <protection hidden="1"/>
    </xf>
    <xf numFmtId="176" fontId="0" fillId="4" borderId="30" xfId="0" applyNumberFormat="1" applyFont="1" applyFill="1" applyBorder="1" applyAlignment="1" applyProtection="1">
      <alignment horizontal="center" vertical="center"/>
      <protection hidden="1"/>
    </xf>
    <xf numFmtId="176" fontId="0" fillId="4" borderId="31" xfId="0" applyNumberFormat="1" applyFont="1" applyFill="1" applyBorder="1" applyAlignment="1" applyProtection="1">
      <alignment horizontal="center" vertical="center"/>
      <protection hidden="1"/>
    </xf>
    <xf numFmtId="176" fontId="0" fillId="4" borderId="37" xfId="0" applyNumberFormat="1" applyFont="1" applyFill="1" applyBorder="1" applyAlignment="1" applyProtection="1">
      <alignment horizontal="center" vertical="center"/>
      <protection hidden="1"/>
    </xf>
    <xf numFmtId="176" fontId="0" fillId="4" borderId="38" xfId="0" applyNumberFormat="1" applyFont="1" applyFill="1" applyBorder="1" applyAlignment="1" applyProtection="1">
      <alignment horizontal="center" vertical="center"/>
      <protection hidden="1"/>
    </xf>
    <xf numFmtId="0" fontId="0" fillId="4" borderId="68" xfId="0" applyFont="1" applyFill="1" applyBorder="1" applyAlignment="1" applyProtection="1">
      <alignment horizontal="distributed" vertical="center"/>
      <protection hidden="1"/>
    </xf>
    <xf numFmtId="0" fontId="0" fillId="4" borderId="11" xfId="0" applyFont="1" applyFill="1" applyBorder="1" applyAlignment="1" applyProtection="1">
      <alignment horizontal="distributed" vertical="center"/>
      <protection hidden="1"/>
    </xf>
    <xf numFmtId="0" fontId="0" fillId="4" borderId="28" xfId="0" applyFont="1" applyFill="1" applyBorder="1" applyAlignment="1" applyProtection="1">
      <alignment horizontal="distributed" vertical="center"/>
      <protection hidden="1"/>
    </xf>
    <xf numFmtId="0" fontId="32" fillId="4" borderId="86" xfId="0" applyFont="1" applyFill="1" applyBorder="1" applyAlignment="1" applyProtection="1">
      <alignment horizontal="center" vertical="center"/>
      <protection hidden="1"/>
    </xf>
    <xf numFmtId="0" fontId="32" fillId="4" borderId="87" xfId="0" applyFont="1" applyFill="1" applyBorder="1" applyAlignment="1" applyProtection="1">
      <alignment horizontal="center" vertical="center"/>
      <protection hidden="1"/>
    </xf>
    <xf numFmtId="0" fontId="32" fillId="4" borderId="88" xfId="0" applyFont="1" applyFill="1" applyBorder="1" applyAlignment="1" applyProtection="1">
      <alignment horizontal="center" vertical="center"/>
      <protection hidden="1"/>
    </xf>
    <xf numFmtId="0" fontId="32" fillId="4" borderId="89" xfId="0" applyFont="1" applyFill="1" applyBorder="1" applyAlignment="1" applyProtection="1">
      <alignment horizontal="center" vertical="center"/>
      <protection hidden="1"/>
    </xf>
    <xf numFmtId="0" fontId="32" fillId="4" borderId="30" xfId="0" applyFont="1" applyFill="1" applyBorder="1" applyAlignment="1" applyProtection="1">
      <alignment horizontal="center" vertical="center"/>
      <protection hidden="1"/>
    </xf>
    <xf numFmtId="0" fontId="32" fillId="4" borderId="33" xfId="0" applyFont="1" applyFill="1" applyBorder="1" applyAlignment="1" applyProtection="1">
      <alignment horizontal="center" vertical="center"/>
      <protection hidden="1"/>
    </xf>
    <xf numFmtId="0" fontId="32" fillId="4" borderId="37" xfId="0" applyFont="1" applyFill="1" applyBorder="1" applyAlignment="1" applyProtection="1">
      <alignment horizontal="center" vertical="center"/>
      <protection hidden="1"/>
    </xf>
    <xf numFmtId="0" fontId="32" fillId="4" borderId="39" xfId="0" applyFont="1" applyFill="1" applyBorder="1" applyAlignment="1" applyProtection="1">
      <alignment horizontal="center" vertical="center"/>
      <protection hidden="1"/>
    </xf>
    <xf numFmtId="0" fontId="32" fillId="4" borderId="96" xfId="0" applyFont="1" applyFill="1" applyBorder="1" applyAlignment="1" applyProtection="1">
      <alignment horizontal="center" vertical="center"/>
      <protection hidden="1"/>
    </xf>
    <xf numFmtId="0" fontId="32" fillId="4" borderId="97" xfId="0" applyFont="1" applyFill="1" applyBorder="1" applyAlignment="1" applyProtection="1">
      <alignment horizontal="center" vertical="center"/>
      <protection hidden="1"/>
    </xf>
    <xf numFmtId="0" fontId="34" fillId="4" borderId="2" xfId="0" applyFont="1" applyFill="1" applyBorder="1" applyAlignment="1" applyProtection="1">
      <alignment horizontal="center" vertical="center"/>
      <protection hidden="1"/>
    </xf>
    <xf numFmtId="0" fontId="34" fillId="4" borderId="3" xfId="0" applyFont="1" applyFill="1" applyBorder="1" applyAlignment="1" applyProtection="1">
      <alignment horizontal="center" vertical="center"/>
      <protection hidden="1"/>
    </xf>
    <xf numFmtId="0" fontId="34" fillId="4" borderId="4" xfId="0" applyFont="1" applyFill="1" applyBorder="1" applyAlignment="1" applyProtection="1">
      <alignment horizontal="center" vertical="center"/>
      <protection hidden="1"/>
    </xf>
    <xf numFmtId="0" fontId="34" fillId="4" borderId="2" xfId="0" applyFont="1" applyFill="1" applyBorder="1" applyAlignment="1" applyProtection="1">
      <alignment horizontal="center" vertical="center" shrinkToFit="1"/>
      <protection hidden="1"/>
    </xf>
    <xf numFmtId="0" fontId="34" fillId="4" borderId="3" xfId="0" applyFont="1" applyFill="1" applyBorder="1" applyAlignment="1" applyProtection="1">
      <alignment horizontal="center" vertical="center" shrinkToFit="1"/>
      <protection hidden="1"/>
    </xf>
    <xf numFmtId="0" fontId="34" fillId="4" borderId="4" xfId="0" applyFont="1" applyFill="1" applyBorder="1" applyAlignment="1" applyProtection="1">
      <alignment horizontal="center" vertical="center" shrinkToFit="1"/>
      <protection hidden="1"/>
    </xf>
    <xf numFmtId="0" fontId="0" fillId="4" borderId="77" xfId="0" applyFont="1" applyFill="1" applyBorder="1" applyAlignment="1" applyProtection="1">
      <alignment horizontal="center" vertical="center"/>
      <protection hidden="1"/>
    </xf>
    <xf numFmtId="0" fontId="0" fillId="4" borderId="5" xfId="0" applyFont="1" applyFill="1" applyBorder="1" applyAlignment="1" applyProtection="1">
      <alignment horizontal="center" vertical="center"/>
      <protection hidden="1"/>
    </xf>
    <xf numFmtId="0" fontId="0" fillId="4" borderId="40" xfId="0" applyFont="1" applyFill="1" applyBorder="1" applyAlignment="1" applyProtection="1">
      <alignment horizontal="center" vertical="center"/>
      <protection hidden="1"/>
    </xf>
    <xf numFmtId="0" fontId="0" fillId="4" borderId="0" xfId="0" applyFont="1" applyFill="1" applyBorder="1" applyAlignment="1" applyProtection="1">
      <alignment horizontal="center" vertical="center"/>
      <protection hidden="1"/>
    </xf>
    <xf numFmtId="0" fontId="0" fillId="4" borderId="68" xfId="0" applyFont="1" applyFill="1" applyBorder="1" applyAlignment="1" applyProtection="1">
      <alignment horizontal="center" vertical="center"/>
      <protection hidden="1"/>
    </xf>
    <xf numFmtId="0" fontId="0" fillId="4" borderId="28" xfId="0" applyFont="1" applyFill="1" applyBorder="1" applyAlignment="1" applyProtection="1">
      <alignment horizontal="center" vertical="center"/>
      <protection hidden="1"/>
    </xf>
    <xf numFmtId="0" fontId="39" fillId="4" borderId="42" xfId="0" applyFont="1" applyFill="1" applyBorder="1" applyAlignment="1" applyProtection="1">
      <alignment horizontal="left" vertical="top" wrapText="1"/>
      <protection hidden="1"/>
    </xf>
    <xf numFmtId="0" fontId="39" fillId="4" borderId="43" xfId="0" applyFont="1" applyFill="1" applyBorder="1" applyAlignment="1" applyProtection="1">
      <alignment horizontal="left" vertical="top" wrapText="1"/>
      <protection hidden="1"/>
    </xf>
    <xf numFmtId="0" fontId="39" fillId="4" borderId="53" xfId="0" applyFont="1" applyFill="1" applyBorder="1" applyAlignment="1" applyProtection="1">
      <alignment horizontal="left" vertical="top" wrapText="1"/>
      <protection hidden="1"/>
    </xf>
    <xf numFmtId="0" fontId="39" fillId="4" borderId="47" xfId="0" applyFont="1" applyFill="1" applyBorder="1" applyAlignment="1" applyProtection="1">
      <alignment horizontal="left" vertical="top" wrapText="1"/>
      <protection hidden="1"/>
    </xf>
    <xf numFmtId="0" fontId="39" fillId="4" borderId="0" xfId="0" applyFont="1" applyFill="1" applyBorder="1" applyAlignment="1" applyProtection="1">
      <alignment horizontal="left" vertical="top" wrapText="1"/>
      <protection hidden="1"/>
    </xf>
    <xf numFmtId="0" fontId="39" fillId="4" borderId="98" xfId="0" applyFont="1" applyFill="1" applyBorder="1" applyAlignment="1" applyProtection="1">
      <alignment horizontal="left" vertical="top" wrapText="1"/>
      <protection hidden="1"/>
    </xf>
    <xf numFmtId="0" fontId="39" fillId="4" borderId="91" xfId="0" applyFont="1" applyFill="1" applyBorder="1" applyAlignment="1" applyProtection="1">
      <alignment horizontal="left" vertical="top" wrapText="1"/>
      <protection hidden="1"/>
    </xf>
    <xf numFmtId="0" fontId="39" fillId="4" borderId="92" xfId="0" applyFont="1" applyFill="1" applyBorder="1" applyAlignment="1" applyProtection="1">
      <alignment horizontal="left" vertical="top" wrapText="1"/>
      <protection hidden="1"/>
    </xf>
    <xf numFmtId="0" fontId="39" fillId="4" borderId="99" xfId="0" applyFont="1" applyFill="1" applyBorder="1" applyAlignment="1" applyProtection="1">
      <alignment horizontal="left" vertical="top" wrapText="1"/>
      <protection hidden="1"/>
    </xf>
    <xf numFmtId="0" fontId="40" fillId="4" borderId="43" xfId="0" applyFont="1" applyFill="1" applyBorder="1" applyAlignment="1" applyProtection="1">
      <alignment horizontal="center" vertical="top"/>
      <protection hidden="1"/>
    </xf>
    <xf numFmtId="0" fontId="41" fillId="4" borderId="43" xfId="0" applyFont="1" applyFill="1" applyBorder="1" applyAlignment="1" applyProtection="1">
      <alignment horizontal="center" vertical="top"/>
      <protection hidden="1"/>
    </xf>
    <xf numFmtId="0" fontId="41" fillId="4" borderId="0" xfId="0" applyFont="1" applyFill="1" applyBorder="1" applyAlignment="1" applyProtection="1">
      <alignment horizontal="center" vertical="top"/>
      <protection hidden="1"/>
    </xf>
    <xf numFmtId="0" fontId="34" fillId="4" borderId="63" xfId="0" applyFont="1" applyFill="1" applyBorder="1" applyAlignment="1" applyProtection="1">
      <alignment horizontal="left" vertical="top" wrapText="1"/>
      <protection hidden="1"/>
    </xf>
    <xf numFmtId="0" fontId="34" fillId="4" borderId="64" xfId="0" applyFont="1" applyFill="1" applyBorder="1" applyAlignment="1" applyProtection="1">
      <alignment horizontal="left" vertical="top" wrapText="1"/>
      <protection hidden="1"/>
    </xf>
    <xf numFmtId="0" fontId="7" fillId="4" borderId="63" xfId="28" applyFill="1" applyBorder="1" applyAlignment="1" applyProtection="1">
      <alignment horizontal="left" vertical="top" wrapText="1"/>
      <protection hidden="1"/>
    </xf>
    <xf numFmtId="0" fontId="37" fillId="4" borderId="5" xfId="0" applyFont="1" applyFill="1" applyBorder="1" applyAlignment="1" applyProtection="1">
      <alignment horizontal="center" vertical="center"/>
      <protection hidden="1"/>
    </xf>
    <xf numFmtId="0" fontId="37" fillId="4" borderId="0" xfId="0" applyFont="1" applyFill="1" applyBorder="1" applyAlignment="1" applyProtection="1">
      <alignment horizontal="center" vertical="center"/>
      <protection hidden="1"/>
    </xf>
    <xf numFmtId="0" fontId="34" fillId="4" borderId="5" xfId="0" applyFont="1" applyFill="1" applyBorder="1" applyAlignment="1" applyProtection="1">
      <alignment horizontal="left" vertical="center"/>
      <protection hidden="1"/>
    </xf>
    <xf numFmtId="0" fontId="34" fillId="4" borderId="6" xfId="0" applyFont="1" applyFill="1" applyBorder="1" applyAlignment="1" applyProtection="1">
      <alignment horizontal="left" vertical="center"/>
      <protection hidden="1"/>
    </xf>
    <xf numFmtId="0" fontId="26" fillId="4" borderId="77" xfId="0" applyFont="1" applyFill="1" applyBorder="1" applyAlignment="1" applyProtection="1">
      <alignment horizontal="center" vertical="center"/>
      <protection hidden="1"/>
    </xf>
    <xf numFmtId="0" fontId="26" fillId="4" borderId="68" xfId="0" applyFont="1" applyFill="1" applyBorder="1" applyAlignment="1" applyProtection="1">
      <alignment horizontal="center" vertical="center"/>
      <protection hidden="1"/>
    </xf>
    <xf numFmtId="0" fontId="26" fillId="4" borderId="11" xfId="0" applyFont="1" applyFill="1" applyBorder="1" applyAlignment="1" applyProtection="1">
      <alignment horizontal="center" vertical="center"/>
      <protection hidden="1"/>
    </xf>
    <xf numFmtId="0" fontId="38" fillId="4" borderId="0" xfId="0" applyFont="1" applyFill="1" applyBorder="1" applyAlignment="1" applyProtection="1">
      <alignment horizontal="left" vertical="top" wrapText="1"/>
      <protection hidden="1"/>
    </xf>
    <xf numFmtId="0" fontId="38" fillId="4" borderId="0" xfId="0" applyFont="1" applyFill="1" applyBorder="1" applyAlignment="1" applyProtection="1">
      <alignment horizontal="left" vertical="top"/>
      <protection hidden="1"/>
    </xf>
    <xf numFmtId="0" fontId="38" fillId="4" borderId="12" xfId="0" applyFont="1" applyFill="1" applyBorder="1" applyAlignment="1" applyProtection="1">
      <alignment horizontal="left" vertical="top"/>
      <protection hidden="1"/>
    </xf>
    <xf numFmtId="0" fontId="0" fillId="4" borderId="77" xfId="0" applyFont="1" applyFill="1" applyBorder="1" applyAlignment="1" applyProtection="1">
      <alignment horizontal="center" vertical="distributed" wrapText="1"/>
      <protection hidden="1"/>
    </xf>
    <xf numFmtId="0" fontId="0" fillId="4" borderId="5" xfId="0" applyFont="1" applyFill="1" applyBorder="1" applyAlignment="1" applyProtection="1">
      <alignment horizontal="center" vertical="distributed" wrapText="1"/>
      <protection hidden="1"/>
    </xf>
    <xf numFmtId="0" fontId="0" fillId="4" borderId="6" xfId="0" applyFont="1" applyFill="1" applyBorder="1" applyAlignment="1" applyProtection="1">
      <alignment horizontal="center" vertical="distributed" wrapText="1"/>
      <protection hidden="1"/>
    </xf>
    <xf numFmtId="0" fontId="0" fillId="4" borderId="40" xfId="0" applyFont="1" applyFill="1" applyBorder="1" applyAlignment="1" applyProtection="1">
      <alignment horizontal="center" vertical="distributed" wrapText="1"/>
      <protection hidden="1"/>
    </xf>
    <xf numFmtId="0" fontId="0" fillId="4" borderId="0" xfId="0" applyFont="1" applyFill="1" applyBorder="1" applyAlignment="1" applyProtection="1">
      <alignment horizontal="center" vertical="distributed" wrapText="1"/>
      <protection hidden="1"/>
    </xf>
    <xf numFmtId="0" fontId="0" fillId="4" borderId="41" xfId="0" applyFont="1" applyFill="1" applyBorder="1" applyAlignment="1" applyProtection="1">
      <alignment horizontal="center" vertical="distributed" wrapText="1"/>
      <protection hidden="1"/>
    </xf>
    <xf numFmtId="0" fontId="0" fillId="4" borderId="68" xfId="0" applyFont="1" applyFill="1" applyBorder="1" applyAlignment="1" applyProtection="1">
      <alignment horizontal="center" vertical="distributed" wrapText="1"/>
      <protection hidden="1"/>
    </xf>
    <xf numFmtId="0" fontId="0" fillId="4" borderId="11" xfId="0" applyFont="1" applyFill="1" applyBorder="1" applyAlignment="1" applyProtection="1">
      <alignment horizontal="center" vertical="distributed" wrapText="1"/>
      <protection hidden="1"/>
    </xf>
    <xf numFmtId="0" fontId="0" fillId="4" borderId="28" xfId="0" applyFont="1" applyFill="1" applyBorder="1" applyAlignment="1" applyProtection="1">
      <alignment horizontal="center" vertical="distributed" wrapText="1"/>
      <protection hidden="1"/>
    </xf>
    <xf numFmtId="0" fontId="0" fillId="4" borderId="40" xfId="0" applyFont="1" applyFill="1" applyBorder="1" applyAlignment="1" applyProtection="1">
      <alignment horizontal="center" vertical="center" textRotation="255"/>
      <protection hidden="1"/>
    </xf>
    <xf numFmtId="0" fontId="0" fillId="4" borderId="41" xfId="0" applyFont="1" applyFill="1" applyBorder="1" applyAlignment="1" applyProtection="1">
      <alignment horizontal="center" vertical="center" textRotation="255"/>
      <protection hidden="1"/>
    </xf>
    <xf numFmtId="0" fontId="0" fillId="4" borderId="68" xfId="0" applyFont="1" applyFill="1" applyBorder="1" applyAlignment="1" applyProtection="1">
      <alignment horizontal="center" vertical="center" textRotation="255"/>
      <protection hidden="1"/>
    </xf>
    <xf numFmtId="0" fontId="0" fillId="4" borderId="28" xfId="0" applyFont="1" applyFill="1" applyBorder="1" applyAlignment="1" applyProtection="1">
      <alignment horizontal="center" vertical="center" textRotation="255"/>
      <protection hidden="1"/>
    </xf>
    <xf numFmtId="0" fontId="34" fillId="4" borderId="5" xfId="0" applyFont="1" applyFill="1" applyBorder="1" applyAlignment="1" applyProtection="1">
      <alignment horizontal="center" vertical="center"/>
      <protection hidden="1"/>
    </xf>
    <xf numFmtId="0" fontId="34" fillId="4" borderId="0" xfId="0" applyFont="1" applyFill="1" applyBorder="1" applyAlignment="1" applyProtection="1">
      <alignment horizontal="center" vertical="center"/>
      <protection hidden="1"/>
    </xf>
    <xf numFmtId="0" fontId="34" fillId="4" borderId="62" xfId="0" applyFont="1" applyFill="1" applyBorder="1" applyAlignment="1" applyProtection="1">
      <alignment horizontal="left" vertical="top" wrapText="1"/>
      <protection hidden="1"/>
    </xf>
    <xf numFmtId="0" fontId="42" fillId="4" borderId="62" xfId="0" applyFont="1" applyFill="1" applyBorder="1" applyAlignment="1" applyProtection="1">
      <alignment horizontal="left" vertical="top" wrapText="1"/>
      <protection hidden="1"/>
    </xf>
    <xf numFmtId="0" fontId="42" fillId="4" borderId="63" xfId="0" applyFont="1" applyFill="1" applyBorder="1" applyAlignment="1" applyProtection="1">
      <alignment horizontal="left" vertical="top" wrapText="1"/>
      <protection hidden="1"/>
    </xf>
    <xf numFmtId="0" fontId="0" fillId="4" borderId="6" xfId="0" applyFont="1" applyFill="1" applyBorder="1" applyAlignment="1" applyProtection="1">
      <alignment horizontal="distributed" vertical="center"/>
      <protection hidden="1"/>
    </xf>
    <xf numFmtId="0" fontId="0" fillId="4" borderId="32" xfId="0" applyFont="1" applyFill="1" applyBorder="1" applyAlignment="1" applyProtection="1">
      <alignment horizontal="center" vertical="center"/>
      <protection hidden="1"/>
    </xf>
    <xf numFmtId="0" fontId="37" fillId="4" borderId="6" xfId="0" applyFont="1" applyFill="1" applyBorder="1" applyAlignment="1" applyProtection="1">
      <alignment horizontal="center" vertical="center"/>
      <protection hidden="1"/>
    </xf>
    <xf numFmtId="0" fontId="37" fillId="4" borderId="41" xfId="0" applyFont="1" applyFill="1" applyBorder="1" applyAlignment="1" applyProtection="1">
      <alignment horizontal="center"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142801</xdr:colOff>
      <xdr:row>0</xdr:row>
      <xdr:rowOff>66973</xdr:rowOff>
    </xdr:from>
    <xdr:to>
      <xdr:col>30</xdr:col>
      <xdr:colOff>0</xdr:colOff>
      <xdr:row>2</xdr:row>
      <xdr:rowOff>104477</xdr:rowOff>
    </xdr:to>
    <xdr:sp macro="" textlink="" fLocksText="0">
      <xdr:nvSpPr>
        <xdr:cNvPr id="180" name="円/楕円 1"/>
        <xdr:cNvSpPr/>
      </xdr:nvSpPr>
      <xdr:spPr>
        <a:xfrm>
          <a:off x="5029200" y="66675"/>
          <a:ext cx="400050" cy="381000"/>
        </a:xfrm>
        <a:prstGeom prst="ellipse">
          <a:avLst/>
        </a:prstGeom>
        <a:solidFill>
          <a:schemeClr val="bg1"/>
        </a:solidFill>
        <a:ln w="12700">
          <a:solidFill>
            <a:schemeClr val="tx1"/>
          </a:solidFill>
        </a:ln>
        <a:scene3d>
          <a:camera prst="orthographicFront">
            <a:rot lat="0" lon="0" rev="0"/>
          </a:camera>
          <a:lightRig rig="threePt" dir="t"/>
        </a:scene3d>
      </xdr:spPr>
      <xdr:style>
        <a:lnRef idx="2">
          <a:schemeClr val="tx1"/>
        </a:lnRef>
        <a:fillRef idx="1">
          <a:schemeClr val="bg1"/>
        </a:fillRef>
        <a:effectRef idx="0">
          <a:schemeClr val="tx1"/>
        </a:effectRef>
        <a:fontRef idx="minor">
          <a:schemeClr val="tx1"/>
        </a:fontRef>
      </xdr:style>
      <xdr:txBody>
        <a:bodyPr lIns="0" tIns="0" rIns="0" bIns="0" anchor="ctr"/>
        <a:lstStyle/>
        <a:p>
          <a:pPr algn="ctr"/>
          <a:r>
            <a:rPr lang="ja-JP" altLang="en-US" sz="1600"/>
            <a:t>公</a:t>
          </a:r>
        </a:p>
      </xdr:txBody>
    </xdr:sp>
    <xdr:clientData/>
  </xdr:twoCellAnchor>
  <xdr:twoCellAnchor>
    <xdr:from>
      <xdr:col>102</xdr:col>
      <xdr:colOff>285452</xdr:colOff>
      <xdr:row>62</xdr:row>
      <xdr:rowOff>95250</xdr:rowOff>
    </xdr:from>
    <xdr:to>
      <xdr:col>102</xdr:col>
      <xdr:colOff>1238659</xdr:colOff>
      <xdr:row>66</xdr:row>
      <xdr:rowOff>76200</xdr:rowOff>
    </xdr:to>
    <xdr:sp macro="" textlink="" fLocksText="0">
      <xdr:nvSpPr>
        <xdr:cNvPr id="181" name="角丸四角形 5"/>
        <xdr:cNvSpPr/>
      </xdr:nvSpPr>
      <xdr:spPr>
        <a:xfrm>
          <a:off x="18878550" y="13144500"/>
          <a:ext cx="952500" cy="590550"/>
        </a:xfrm>
        <a:prstGeom prst="roundRect">
          <a:avLst/>
        </a:prstGeom>
        <a:gradFill rotWithShape="1">
          <a:gsLst>
            <a:gs pos="0">
              <a:schemeClr val="tx1">
                <a:tint val="50000"/>
                <a:satMod val="300000"/>
              </a:schemeClr>
            </a:gs>
            <a:gs pos="35000">
              <a:schemeClr val="tx1">
                <a:tint val="37000"/>
                <a:satMod val="300000"/>
              </a:schemeClr>
            </a:gs>
            <a:gs pos="100000">
              <a:schemeClr val="tx1">
                <a:tint val="15000"/>
                <a:satMod val="350000"/>
              </a:schemeClr>
            </a:gs>
          </a:gsLst>
          <a:lin ang="16200000" scaled="1"/>
        </a:gradFill>
        <a:ln>
          <a:solidFill>
            <a:schemeClr val="tx1">
              <a:shade val="95000"/>
              <a:satMod val="105000"/>
            </a:schemeClr>
          </a:solidFill>
        </a:ln>
      </xdr:spPr>
      <xdr:style>
        <a:lnRef idx="1">
          <a:schemeClr val="tx1"/>
        </a:lnRef>
        <a:fillRef idx="2">
          <a:schemeClr val="tx1"/>
        </a:fillRef>
        <a:effectRef idx="1">
          <a:schemeClr val="tx1"/>
        </a:effectRef>
        <a:fontRef idx="minor">
          <a:schemeClr val="tx1"/>
        </a:fontRef>
      </xdr:style>
      <xdr:txBody>
        <a:bodyPr lIns="0" tIns="0" rIns="0" bIns="0" anchor="ctr"/>
        <a:lstStyle/>
        <a:p>
          <a:pPr algn="ctr"/>
          <a:r>
            <a:rPr lang="ja-JP" altLang="en-US" sz="1150" b="1"/>
            <a:t>キ リ ト リ </a:t>
          </a:r>
          <a:endParaRPr lang="en-US" altLang="ja-JP" sz="1150" b="1"/>
        </a:p>
        <a:p>
          <a:pPr algn="ctr"/>
          <a:r>
            <a:rPr lang="ja-JP" altLang="en-US" sz="1150" b="1"/>
            <a:t>線</a:t>
          </a:r>
        </a:p>
      </xdr:txBody>
    </xdr:sp>
    <xdr:clientData/>
  </xdr:twoCellAnchor>
  <xdr:twoCellAnchor>
    <xdr:from>
      <xdr:col>102</xdr:col>
      <xdr:colOff>553064</xdr:colOff>
      <xdr:row>59</xdr:row>
      <xdr:rowOff>114300</xdr:rowOff>
    </xdr:from>
    <xdr:to>
      <xdr:col>102</xdr:col>
      <xdr:colOff>876746</xdr:colOff>
      <xdr:row>62</xdr:row>
      <xdr:rowOff>19050</xdr:rowOff>
    </xdr:to>
    <xdr:sp macro="" textlink="" fLocksText="0">
      <xdr:nvSpPr>
        <xdr:cNvPr id="182" name="上矢印 8"/>
        <xdr:cNvSpPr/>
      </xdr:nvSpPr>
      <xdr:spPr>
        <a:xfrm>
          <a:off x="19145250" y="12706350"/>
          <a:ext cx="323850" cy="361950"/>
        </a:xfrm>
        <a:prstGeom prst="upArrow">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101</xdr:col>
      <xdr:colOff>28575</xdr:colOff>
      <xdr:row>64</xdr:row>
      <xdr:rowOff>0</xdr:rowOff>
    </xdr:from>
    <xdr:to>
      <xdr:col>102</xdr:col>
      <xdr:colOff>219187</xdr:colOff>
      <xdr:row>65</xdr:row>
      <xdr:rowOff>95250</xdr:rowOff>
    </xdr:to>
    <xdr:sp macro="" textlink="" fLocksText="0">
      <xdr:nvSpPr>
        <xdr:cNvPr id="183" name="左矢印 9"/>
        <xdr:cNvSpPr/>
      </xdr:nvSpPr>
      <xdr:spPr>
        <a:xfrm>
          <a:off x="18545175" y="13354050"/>
          <a:ext cx="266700" cy="247650"/>
        </a:xfrm>
        <a:prstGeom prst="leftArrow">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62</xdr:col>
      <xdr:colOff>28631</xdr:colOff>
      <xdr:row>0</xdr:row>
      <xdr:rowOff>66973</xdr:rowOff>
    </xdr:from>
    <xdr:to>
      <xdr:col>64</xdr:col>
      <xdr:colOff>66628</xdr:colOff>
      <xdr:row>2</xdr:row>
      <xdr:rowOff>104477</xdr:rowOff>
    </xdr:to>
    <xdr:sp macro="" textlink="" fLocksText="0">
      <xdr:nvSpPr>
        <xdr:cNvPr id="184" name="円/楕円 10"/>
        <xdr:cNvSpPr/>
      </xdr:nvSpPr>
      <xdr:spPr>
        <a:xfrm>
          <a:off x="11344275" y="66675"/>
          <a:ext cx="400050" cy="381000"/>
        </a:xfrm>
        <a:prstGeom prst="ellipse">
          <a:avLst/>
        </a:prstGeom>
        <a:solidFill>
          <a:schemeClr val="bg1"/>
        </a:solidFill>
        <a:ln w="12700">
          <a:solidFill>
            <a:schemeClr val="tx1"/>
          </a:solidFill>
        </a:ln>
        <a:scene3d>
          <a:camera prst="orthographicFront">
            <a:rot lat="0" lon="0" rev="0"/>
          </a:camera>
          <a:lightRig rig="threePt" dir="t"/>
        </a:scene3d>
      </xdr:spPr>
      <xdr:style>
        <a:lnRef idx="2">
          <a:schemeClr val="tx1"/>
        </a:lnRef>
        <a:fillRef idx="1">
          <a:schemeClr val="bg1"/>
        </a:fillRef>
        <a:effectRef idx="0">
          <a:schemeClr val="tx1"/>
        </a:effectRef>
        <a:fontRef idx="minor">
          <a:schemeClr val="tx1"/>
        </a:fontRef>
      </xdr:style>
      <xdr:txBody>
        <a:bodyPr lIns="0" tIns="0" rIns="0" bIns="0" anchor="ctr"/>
        <a:lstStyle/>
        <a:p>
          <a:pPr algn="ctr"/>
          <a:r>
            <a:rPr lang="ja-JP" altLang="en-US" sz="1600"/>
            <a:t>公</a:t>
          </a:r>
        </a:p>
      </xdr:txBody>
    </xdr:sp>
    <xdr:clientData/>
  </xdr:twoCellAnchor>
  <xdr:twoCellAnchor>
    <xdr:from>
      <xdr:col>96</xdr:col>
      <xdr:colOff>142801</xdr:colOff>
      <xdr:row>0</xdr:row>
      <xdr:rowOff>66973</xdr:rowOff>
    </xdr:from>
    <xdr:to>
      <xdr:col>98</xdr:col>
      <xdr:colOff>171431</xdr:colOff>
      <xdr:row>2</xdr:row>
      <xdr:rowOff>104477</xdr:rowOff>
    </xdr:to>
    <xdr:sp macro="" textlink="" fLocksText="0">
      <xdr:nvSpPr>
        <xdr:cNvPr id="185" name="円/楕円 11"/>
        <xdr:cNvSpPr/>
      </xdr:nvSpPr>
      <xdr:spPr>
        <a:xfrm>
          <a:off x="17706975" y="66675"/>
          <a:ext cx="390525" cy="381000"/>
        </a:xfrm>
        <a:prstGeom prst="ellipse">
          <a:avLst/>
        </a:prstGeom>
        <a:solidFill>
          <a:schemeClr val="bg1"/>
        </a:solidFill>
        <a:ln w="12700">
          <a:solidFill>
            <a:schemeClr val="tx1"/>
          </a:solidFill>
        </a:ln>
        <a:scene3d>
          <a:camera prst="orthographicFront">
            <a:rot lat="0" lon="0" rev="0"/>
          </a:camera>
          <a:lightRig rig="threePt" dir="t"/>
        </a:scene3d>
      </xdr:spPr>
      <xdr:style>
        <a:lnRef idx="2">
          <a:schemeClr val="tx1"/>
        </a:lnRef>
        <a:fillRef idx="1">
          <a:schemeClr val="bg1"/>
        </a:fillRef>
        <a:effectRef idx="0">
          <a:schemeClr val="tx1"/>
        </a:effectRef>
        <a:fontRef idx="minor">
          <a:schemeClr val="tx1"/>
        </a:fontRef>
      </xdr:style>
      <xdr:txBody>
        <a:bodyPr lIns="0" tIns="0" rIns="0" bIns="0" anchor="ctr"/>
        <a:lstStyle/>
        <a:p>
          <a:pPr algn="ctr"/>
          <a:r>
            <a:rPr lang="ja-JP" altLang="en-US" sz="1600"/>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ita.jp/site/zei/nouzeinobasyo.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ef.oita.jp/site/zei/shinrin.html" TargetMode="External"/><Relationship Id="rId1" Type="http://schemas.openxmlformats.org/officeDocument/2006/relationships/hyperlink" Target="http://www.pref.oita.jp/site/zei/nouzeinobasyo.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00"/>
  <sheetViews>
    <sheetView zoomScaleNormal="100" workbookViewId="0">
      <selection activeCell="B4" sqref="B4"/>
    </sheetView>
  </sheetViews>
  <sheetFormatPr defaultRowHeight="13.5" x14ac:dyDescent="0.15"/>
  <cols>
    <col min="1" max="1" width="5.875" style="1" customWidth="1"/>
    <col min="2" max="16384" width="9" style="1"/>
  </cols>
  <sheetData>
    <row r="3" spans="1:9" ht="17.25" x14ac:dyDescent="0.15">
      <c r="B3" s="2" t="s">
        <v>137</v>
      </c>
    </row>
    <row r="5" spans="1:9" ht="20.100000000000001" customHeight="1" x14ac:dyDescent="0.15">
      <c r="A5" s="3">
        <v>1</v>
      </c>
      <c r="B5" s="4" t="s">
        <v>110</v>
      </c>
    </row>
    <row r="6" spans="1:9" ht="20.100000000000001" customHeight="1" x14ac:dyDescent="0.15">
      <c r="A6" s="3">
        <v>2</v>
      </c>
      <c r="B6" s="4" t="s">
        <v>111</v>
      </c>
    </row>
    <row r="7" spans="1:9" ht="20.100000000000001" customHeight="1" x14ac:dyDescent="0.15">
      <c r="A7" s="4" t="s">
        <v>112</v>
      </c>
      <c r="B7" s="4" t="s">
        <v>113</v>
      </c>
    </row>
    <row r="8" spans="1:9" ht="20.100000000000001" customHeight="1" x14ac:dyDescent="0.15">
      <c r="A8" s="4"/>
      <c r="B8" s="4" t="s">
        <v>114</v>
      </c>
    </row>
    <row r="9" spans="1:9" ht="20.100000000000001" customHeight="1" x14ac:dyDescent="0.15">
      <c r="A9" s="4"/>
      <c r="B9" s="4" t="s">
        <v>115</v>
      </c>
    </row>
    <row r="10" spans="1:9" ht="20.100000000000001" customHeight="1" x14ac:dyDescent="0.15">
      <c r="A10" s="4"/>
      <c r="B10" s="4" t="s">
        <v>117</v>
      </c>
    </row>
    <row r="11" spans="1:9" ht="20.100000000000001" customHeight="1" x14ac:dyDescent="0.15">
      <c r="A11" s="4"/>
      <c r="B11" s="4"/>
      <c r="F11" s="43" t="s">
        <v>118</v>
      </c>
      <c r="G11" s="43"/>
      <c r="H11" s="43"/>
      <c r="I11" s="43"/>
    </row>
    <row r="12" spans="1:9" ht="20.100000000000001" customHeight="1" x14ac:dyDescent="0.15">
      <c r="A12" s="4"/>
      <c r="B12" s="4"/>
    </row>
    <row r="13" spans="1:9" ht="20.100000000000001" customHeight="1" x14ac:dyDescent="0.15">
      <c r="A13" s="5" t="s">
        <v>116</v>
      </c>
    </row>
    <row r="14" spans="1:9" ht="20.100000000000001" customHeight="1" x14ac:dyDescent="0.15">
      <c r="A14" s="5"/>
      <c r="B14" s="5" t="s">
        <v>131</v>
      </c>
    </row>
    <row r="200" spans="1:1" x14ac:dyDescent="0.15">
      <c r="A200" s="30">
        <f ca="1">TODAY()</f>
        <v>44711</v>
      </c>
    </row>
  </sheetData>
  <mergeCells count="1">
    <mergeCell ref="F11:I11"/>
  </mergeCells>
  <phoneticPr fontId="13"/>
  <hyperlinks>
    <hyperlink ref="F11" r:id="rId1"/>
  </hyperlinks>
  <pageMargins left="0.70866141732283472" right="0.70866141732283472" top="0.74803149606299213" bottom="0.74803149606299213" header="0.31496062992125984" footer="0.31496062992125984"/>
  <pageSetup paperSize="9" orientation="landscape" verticalDpi="300" r:id="rId2"/>
  <headerFooter>
    <oddFooter>&amp;L法人県民税・事業税、地方法人特別税納付書（大分県）Ver.003　使用方法&amp;R&amp;D &amp;T　印刷</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1"/>
  <sheetViews>
    <sheetView tabSelected="1" zoomScaleNormal="100" workbookViewId="0">
      <selection activeCell="B1" sqref="B1:M1"/>
    </sheetView>
  </sheetViews>
  <sheetFormatPr defaultRowHeight="13.5" x14ac:dyDescent="0.15"/>
  <cols>
    <col min="1" max="1" width="5.875" style="6" customWidth="1"/>
    <col min="2" max="2" width="11" style="6" bestFit="1" customWidth="1"/>
    <col min="3" max="4" width="9" style="6"/>
    <col min="5" max="5" width="5.75" style="6" customWidth="1"/>
    <col min="6" max="6" width="5.875" style="6" customWidth="1"/>
    <col min="7" max="7" width="3.375" style="6" bestFit="1" customWidth="1"/>
    <col min="8" max="8" width="6.375" style="6" customWidth="1"/>
    <col min="9" max="9" width="3.375" style="6" bestFit="1" customWidth="1"/>
    <col min="10" max="10" width="6.375" style="6" customWidth="1"/>
    <col min="11" max="11" width="10.625" style="6" customWidth="1"/>
    <col min="12" max="13" width="26.625" style="6" customWidth="1"/>
    <col min="14" max="14" width="9" style="6"/>
    <col min="15" max="15" width="0" style="6" hidden="1" customWidth="1"/>
    <col min="16" max="16384" width="9" style="6"/>
  </cols>
  <sheetData>
    <row r="1" spans="2:15" ht="22.5" customHeight="1" x14ac:dyDescent="0.15">
      <c r="B1" s="113" t="s">
        <v>142</v>
      </c>
      <c r="C1" s="113"/>
      <c r="D1" s="113"/>
      <c r="E1" s="113"/>
      <c r="F1" s="113"/>
      <c r="G1" s="113"/>
      <c r="H1" s="113"/>
      <c r="I1" s="113"/>
      <c r="J1" s="113"/>
      <c r="K1" s="113"/>
      <c r="L1" s="113"/>
      <c r="M1" s="113"/>
    </row>
    <row r="2" spans="2:15" ht="9" customHeight="1" thickBot="1" x14ac:dyDescent="0.2"/>
    <row r="3" spans="2:15" ht="16.5" customHeight="1" thickTop="1" thickBot="1" x14ac:dyDescent="0.2">
      <c r="B3" s="116" t="s">
        <v>71</v>
      </c>
      <c r="C3" s="117"/>
      <c r="D3" s="118"/>
      <c r="E3" s="119" t="s">
        <v>72</v>
      </c>
      <c r="F3" s="119"/>
      <c r="G3" s="119"/>
      <c r="H3" s="119"/>
      <c r="I3" s="119"/>
      <c r="J3" s="119"/>
      <c r="K3" s="119"/>
      <c r="L3" s="119" t="s">
        <v>73</v>
      </c>
      <c r="M3" s="120"/>
    </row>
    <row r="4" spans="2:15" ht="16.5" customHeight="1" thickBot="1" x14ac:dyDescent="0.2">
      <c r="B4" s="121" t="s">
        <v>74</v>
      </c>
      <c r="C4" s="122"/>
      <c r="D4" s="123"/>
      <c r="E4" s="126" t="s">
        <v>132</v>
      </c>
      <c r="F4" s="127"/>
      <c r="G4" s="127"/>
      <c r="H4" s="127"/>
      <c r="I4" s="127"/>
      <c r="J4" s="124" t="s">
        <v>103</v>
      </c>
      <c r="K4" s="125"/>
      <c r="L4" s="134"/>
      <c r="M4" s="135"/>
      <c r="O4" s="6" t="s">
        <v>88</v>
      </c>
    </row>
    <row r="5" spans="2:15" ht="16.5" customHeight="1" thickBot="1" x14ac:dyDescent="0.2">
      <c r="B5" s="121" t="s">
        <v>138</v>
      </c>
      <c r="C5" s="122"/>
      <c r="D5" s="123"/>
      <c r="E5" s="128"/>
      <c r="F5" s="129"/>
      <c r="G5" s="129"/>
      <c r="H5" s="129"/>
      <c r="I5" s="130"/>
      <c r="J5" s="41"/>
      <c r="K5" s="41"/>
      <c r="L5" s="8" t="s">
        <v>139</v>
      </c>
      <c r="M5" s="42"/>
      <c r="O5" s="6" t="s">
        <v>89</v>
      </c>
    </row>
    <row r="6" spans="2:15" ht="16.5" customHeight="1" thickBot="1" x14ac:dyDescent="0.2">
      <c r="B6" s="114" t="s">
        <v>102</v>
      </c>
      <c r="C6" s="115"/>
      <c r="D6" s="115"/>
      <c r="E6" s="131"/>
      <c r="F6" s="132"/>
      <c r="G6" s="132"/>
      <c r="H6" s="132"/>
      <c r="I6" s="133"/>
      <c r="J6" s="10"/>
      <c r="K6" s="10"/>
      <c r="L6" s="10" t="s">
        <v>135</v>
      </c>
      <c r="M6" s="42"/>
      <c r="O6" s="6" t="s">
        <v>90</v>
      </c>
    </row>
    <row r="7" spans="2:15" ht="33.75" customHeight="1" thickBot="1" x14ac:dyDescent="0.2">
      <c r="B7" s="44" t="s">
        <v>75</v>
      </c>
      <c r="C7" s="45"/>
      <c r="D7" s="46"/>
      <c r="E7" s="54"/>
      <c r="F7" s="55"/>
      <c r="G7" s="56"/>
      <c r="H7" s="56"/>
      <c r="I7" s="56"/>
      <c r="J7" s="56"/>
      <c r="K7" s="56"/>
      <c r="L7" s="57"/>
      <c r="M7" s="7" t="s">
        <v>107</v>
      </c>
      <c r="O7" s="6" t="s">
        <v>86</v>
      </c>
    </row>
    <row r="8" spans="2:15" ht="33.75" customHeight="1" thickBot="1" x14ac:dyDescent="0.2">
      <c r="B8" s="44" t="s">
        <v>76</v>
      </c>
      <c r="C8" s="45"/>
      <c r="D8" s="46"/>
      <c r="E8" s="72"/>
      <c r="F8" s="73"/>
      <c r="G8" s="73"/>
      <c r="H8" s="73"/>
      <c r="I8" s="73"/>
      <c r="J8" s="73"/>
      <c r="K8" s="74"/>
      <c r="L8" s="75" t="s">
        <v>136</v>
      </c>
      <c r="M8" s="76"/>
      <c r="O8" s="6" t="s">
        <v>91</v>
      </c>
    </row>
    <row r="9" spans="2:15" ht="16.5" customHeight="1" thickBot="1" x14ac:dyDescent="0.2">
      <c r="B9" s="52" t="s">
        <v>77</v>
      </c>
      <c r="C9" s="53"/>
      <c r="D9" s="40" t="s">
        <v>134</v>
      </c>
      <c r="E9" s="59"/>
      <c r="F9" s="60"/>
      <c r="G9" s="49" t="s">
        <v>77</v>
      </c>
      <c r="H9" s="50"/>
      <c r="I9" s="49"/>
      <c r="J9" s="50"/>
      <c r="K9" s="51"/>
      <c r="L9" s="47" t="s">
        <v>121</v>
      </c>
      <c r="M9" s="48"/>
      <c r="O9" s="6" t="s">
        <v>92</v>
      </c>
    </row>
    <row r="10" spans="2:15" ht="16.5" customHeight="1" thickBot="1" x14ac:dyDescent="0.2">
      <c r="B10" s="65" t="s">
        <v>104</v>
      </c>
      <c r="C10" s="66"/>
      <c r="D10" s="40" t="s">
        <v>134</v>
      </c>
      <c r="E10" s="61"/>
      <c r="F10" s="62"/>
      <c r="G10" s="8" t="s">
        <v>83</v>
      </c>
      <c r="H10" s="32"/>
      <c r="I10" s="8" t="s">
        <v>100</v>
      </c>
      <c r="J10" s="32"/>
      <c r="K10" s="9" t="s">
        <v>85</v>
      </c>
      <c r="L10" s="70" t="s">
        <v>105</v>
      </c>
      <c r="M10" s="71"/>
    </row>
    <row r="11" spans="2:15" ht="16.5" customHeight="1" thickBot="1" x14ac:dyDescent="0.2">
      <c r="B11" s="65" t="s">
        <v>78</v>
      </c>
      <c r="C11" s="66"/>
      <c r="D11" s="39"/>
      <c r="E11" s="31"/>
      <c r="F11" s="31"/>
      <c r="G11" s="8" t="s">
        <v>83</v>
      </c>
      <c r="H11" s="32"/>
      <c r="I11" s="8" t="s">
        <v>84</v>
      </c>
      <c r="J11" s="32"/>
      <c r="K11" s="9" t="s">
        <v>85</v>
      </c>
      <c r="L11" s="47" t="s">
        <v>122</v>
      </c>
      <c r="M11" s="48"/>
    </row>
    <row r="12" spans="2:15" ht="16.5" customHeight="1" thickBot="1" x14ac:dyDescent="0.2">
      <c r="B12" s="65" t="s">
        <v>79</v>
      </c>
      <c r="C12" s="66"/>
      <c r="D12" s="39"/>
      <c r="E12" s="31"/>
      <c r="F12" s="31"/>
      <c r="G12" s="8" t="s">
        <v>83</v>
      </c>
      <c r="H12" s="32"/>
      <c r="I12" s="8" t="s">
        <v>84</v>
      </c>
      <c r="J12" s="32"/>
      <c r="K12" s="9" t="s">
        <v>85</v>
      </c>
      <c r="L12" s="47"/>
      <c r="M12" s="48"/>
      <c r="O12" s="6" t="s">
        <v>93</v>
      </c>
    </row>
    <row r="13" spans="2:15" ht="16.5" customHeight="1" thickBot="1" x14ac:dyDescent="0.2">
      <c r="B13" s="65" t="s">
        <v>38</v>
      </c>
      <c r="C13" s="66"/>
      <c r="D13" s="40" t="s">
        <v>134</v>
      </c>
      <c r="E13" s="63"/>
      <c r="F13" s="64"/>
      <c r="G13" s="10" t="s">
        <v>83</v>
      </c>
      <c r="H13" s="32"/>
      <c r="I13" s="10" t="s">
        <v>84</v>
      </c>
      <c r="J13" s="32"/>
      <c r="K13" s="11" t="s">
        <v>85</v>
      </c>
      <c r="L13" s="47"/>
      <c r="M13" s="48"/>
      <c r="O13" s="6" t="s">
        <v>94</v>
      </c>
    </row>
    <row r="14" spans="2:15" ht="16.5" customHeight="1" x14ac:dyDescent="0.15">
      <c r="B14" s="44" t="s">
        <v>80</v>
      </c>
      <c r="C14" s="45"/>
      <c r="D14" s="46"/>
      <c r="E14" s="92"/>
      <c r="F14" s="93"/>
      <c r="G14" s="94"/>
      <c r="H14" s="95"/>
      <c r="I14" s="94"/>
      <c r="J14" s="95"/>
      <c r="K14" s="96"/>
      <c r="L14" s="58" t="s">
        <v>123</v>
      </c>
      <c r="M14" s="48"/>
      <c r="O14" s="6" t="s">
        <v>87</v>
      </c>
    </row>
    <row r="15" spans="2:15" ht="16.5" customHeight="1" x14ac:dyDescent="0.15">
      <c r="B15" s="109" t="s">
        <v>81</v>
      </c>
      <c r="C15" s="66" t="s">
        <v>18</v>
      </c>
      <c r="D15" s="103"/>
      <c r="E15" s="80"/>
      <c r="F15" s="81"/>
      <c r="G15" s="82"/>
      <c r="H15" s="82"/>
      <c r="I15" s="82"/>
      <c r="J15" s="82"/>
      <c r="K15" s="83"/>
      <c r="L15" s="97" t="s">
        <v>124</v>
      </c>
      <c r="M15" s="12" t="s">
        <v>109</v>
      </c>
      <c r="O15" s="6" t="s">
        <v>95</v>
      </c>
    </row>
    <row r="16" spans="2:15" ht="16.5" customHeight="1" x14ac:dyDescent="0.15">
      <c r="B16" s="109"/>
      <c r="C16" s="66" t="s">
        <v>19</v>
      </c>
      <c r="D16" s="103"/>
      <c r="E16" s="80"/>
      <c r="F16" s="81"/>
      <c r="G16" s="82"/>
      <c r="H16" s="82"/>
      <c r="I16" s="82"/>
      <c r="J16" s="82"/>
      <c r="K16" s="83"/>
      <c r="L16" s="98"/>
      <c r="M16" s="69" t="str">
        <f>IF(印刷シート!$A$61="記載内容に誤り、漏れがないかをご確認のうえ、使用してください。","入力した内容に誤り、漏れがないかをご確認のうえ、「印刷シート」を選択し、印刷してください。",印刷シート!A61)</f>
        <v>「所在地」「法人名」「管理番号」「電話番号」「年度」「申告年月日」「事業年度」「納期限」「申告区分」「納付額」の入力がありませんので、入力してください。</v>
      </c>
      <c r="O16" s="6" t="s">
        <v>96</v>
      </c>
    </row>
    <row r="17" spans="2:15" ht="16.5" customHeight="1" thickBot="1" x14ac:dyDescent="0.2">
      <c r="B17" s="109"/>
      <c r="C17" s="66" t="s">
        <v>20</v>
      </c>
      <c r="D17" s="103"/>
      <c r="E17" s="84"/>
      <c r="F17" s="85"/>
      <c r="G17" s="86"/>
      <c r="H17" s="86"/>
      <c r="I17" s="86"/>
      <c r="J17" s="86"/>
      <c r="K17" s="87"/>
      <c r="L17" s="98"/>
      <c r="M17" s="69"/>
      <c r="O17" s="6" t="s">
        <v>97</v>
      </c>
    </row>
    <row r="18" spans="2:15" ht="16.5" customHeight="1" thickBot="1" x14ac:dyDescent="0.2">
      <c r="B18" s="109"/>
      <c r="C18" s="66" t="s">
        <v>21</v>
      </c>
      <c r="D18" s="103"/>
      <c r="E18" s="89">
        <f>SUM(E15:K17)</f>
        <v>0</v>
      </c>
      <c r="F18" s="90"/>
      <c r="G18" s="90"/>
      <c r="H18" s="90"/>
      <c r="I18" s="90"/>
      <c r="J18" s="90"/>
      <c r="K18" s="91"/>
      <c r="L18" s="99"/>
      <c r="M18" s="69"/>
      <c r="O18" s="6" t="s">
        <v>98</v>
      </c>
    </row>
    <row r="19" spans="2:15" ht="16.5" customHeight="1" x14ac:dyDescent="0.15">
      <c r="B19" s="109" t="s">
        <v>145</v>
      </c>
      <c r="C19" s="66" t="s">
        <v>29</v>
      </c>
      <c r="D19" s="103"/>
      <c r="E19" s="77"/>
      <c r="F19" s="78"/>
      <c r="G19" s="78"/>
      <c r="H19" s="78"/>
      <c r="I19" s="78"/>
      <c r="J19" s="78"/>
      <c r="K19" s="79"/>
      <c r="L19" s="98"/>
      <c r="M19" s="69"/>
      <c r="O19" s="6" t="s">
        <v>106</v>
      </c>
    </row>
    <row r="20" spans="2:15" ht="16.5" customHeight="1" x14ac:dyDescent="0.15">
      <c r="B20" s="109"/>
      <c r="C20" s="66" t="s">
        <v>30</v>
      </c>
      <c r="D20" s="103"/>
      <c r="E20" s="80"/>
      <c r="F20" s="81"/>
      <c r="G20" s="82"/>
      <c r="H20" s="82"/>
      <c r="I20" s="82"/>
      <c r="J20" s="82"/>
      <c r="K20" s="83"/>
      <c r="L20" s="98"/>
      <c r="M20" s="69"/>
    </row>
    <row r="21" spans="2:15" ht="16.5" customHeight="1" x14ac:dyDescent="0.15">
      <c r="B21" s="109"/>
      <c r="C21" s="66" t="s">
        <v>31</v>
      </c>
      <c r="D21" s="103"/>
      <c r="E21" s="80"/>
      <c r="F21" s="81"/>
      <c r="G21" s="82"/>
      <c r="H21" s="82"/>
      <c r="I21" s="82"/>
      <c r="J21" s="82"/>
      <c r="K21" s="83"/>
      <c r="L21" s="98"/>
      <c r="M21" s="69"/>
    </row>
    <row r="22" spans="2:15" ht="16.5" customHeight="1" x14ac:dyDescent="0.15">
      <c r="B22" s="109"/>
      <c r="C22" s="66" t="s">
        <v>32</v>
      </c>
      <c r="D22" s="103"/>
      <c r="E22" s="80"/>
      <c r="F22" s="81"/>
      <c r="G22" s="82"/>
      <c r="H22" s="82"/>
      <c r="I22" s="82"/>
      <c r="J22" s="82"/>
      <c r="K22" s="83"/>
      <c r="L22" s="98"/>
      <c r="M22" s="69"/>
    </row>
    <row r="23" spans="2:15" ht="16.5" customHeight="1" thickBot="1" x14ac:dyDescent="0.2">
      <c r="B23" s="109"/>
      <c r="C23" s="101" t="s">
        <v>144</v>
      </c>
      <c r="D23" s="102"/>
      <c r="E23" s="84"/>
      <c r="F23" s="85"/>
      <c r="G23" s="86"/>
      <c r="H23" s="86"/>
      <c r="I23" s="86"/>
      <c r="J23" s="86"/>
      <c r="K23" s="87"/>
      <c r="L23" s="98"/>
      <c r="M23" s="69"/>
    </row>
    <row r="24" spans="2:15" ht="16.5" customHeight="1" thickBot="1" x14ac:dyDescent="0.2">
      <c r="B24" s="109"/>
      <c r="C24" s="66" t="s">
        <v>21</v>
      </c>
      <c r="D24" s="103"/>
      <c r="E24" s="89">
        <f>SUM(E19:K23)</f>
        <v>0</v>
      </c>
      <c r="F24" s="90"/>
      <c r="G24" s="90"/>
      <c r="H24" s="90"/>
      <c r="I24" s="90"/>
      <c r="J24" s="90"/>
      <c r="K24" s="91"/>
      <c r="L24" s="99"/>
      <c r="M24" s="69"/>
    </row>
    <row r="25" spans="2:15" ht="16.5" customHeight="1" x14ac:dyDescent="0.15">
      <c r="B25" s="109"/>
      <c r="C25" s="66" t="s">
        <v>20</v>
      </c>
      <c r="D25" s="103"/>
      <c r="E25" s="104"/>
      <c r="F25" s="105"/>
      <c r="G25" s="106"/>
      <c r="H25" s="106"/>
      <c r="I25" s="106"/>
      <c r="J25" s="106"/>
      <c r="K25" s="107"/>
      <c r="L25" s="98"/>
      <c r="M25" s="69"/>
    </row>
    <row r="26" spans="2:15" ht="16.5" customHeight="1" x14ac:dyDescent="0.15">
      <c r="B26" s="109"/>
      <c r="C26" s="66" t="s">
        <v>34</v>
      </c>
      <c r="D26" s="103"/>
      <c r="E26" s="80"/>
      <c r="F26" s="81"/>
      <c r="G26" s="82"/>
      <c r="H26" s="82"/>
      <c r="I26" s="82"/>
      <c r="J26" s="82"/>
      <c r="K26" s="83"/>
      <c r="L26" s="98"/>
      <c r="M26" s="67" t="str">
        <f>IF($E$30=0,"",IF($E$30&gt;99999999999,"納付額の桁数が様式の規定範囲を超えています。",""))</f>
        <v/>
      </c>
    </row>
    <row r="27" spans="2:15" ht="16.5" customHeight="1" x14ac:dyDescent="0.15">
      <c r="B27" s="109"/>
      <c r="C27" s="66" t="s">
        <v>35</v>
      </c>
      <c r="D27" s="103"/>
      <c r="E27" s="80"/>
      <c r="F27" s="81"/>
      <c r="G27" s="82"/>
      <c r="H27" s="82"/>
      <c r="I27" s="82"/>
      <c r="J27" s="82"/>
      <c r="K27" s="83"/>
      <c r="L27" s="98"/>
      <c r="M27" s="67"/>
    </row>
    <row r="28" spans="2:15" ht="16.5" customHeight="1" thickBot="1" x14ac:dyDescent="0.2">
      <c r="B28" s="109"/>
      <c r="C28" s="66" t="s">
        <v>36</v>
      </c>
      <c r="D28" s="103"/>
      <c r="E28" s="84"/>
      <c r="F28" s="85"/>
      <c r="G28" s="86"/>
      <c r="H28" s="86"/>
      <c r="I28" s="86"/>
      <c r="J28" s="86"/>
      <c r="K28" s="87"/>
      <c r="L28" s="98"/>
      <c r="M28" s="67"/>
    </row>
    <row r="29" spans="2:15" ht="16.5" customHeight="1" x14ac:dyDescent="0.15">
      <c r="B29" s="109"/>
      <c r="C29" s="66" t="s">
        <v>21</v>
      </c>
      <c r="D29" s="103"/>
      <c r="E29" s="88">
        <f>SUM(E24:K28)</f>
        <v>0</v>
      </c>
      <c r="F29" s="88"/>
      <c r="G29" s="88"/>
      <c r="H29" s="88"/>
      <c r="I29" s="88"/>
      <c r="J29" s="88"/>
      <c r="K29" s="88"/>
      <c r="L29" s="99"/>
      <c r="M29" s="67"/>
    </row>
    <row r="30" spans="2:15" ht="24" customHeight="1" thickBot="1" x14ac:dyDescent="0.2">
      <c r="B30" s="110" t="s">
        <v>82</v>
      </c>
      <c r="C30" s="111"/>
      <c r="D30" s="112"/>
      <c r="E30" s="108">
        <f>E18+E29</f>
        <v>0</v>
      </c>
      <c r="F30" s="108"/>
      <c r="G30" s="108"/>
      <c r="H30" s="108"/>
      <c r="I30" s="108"/>
      <c r="J30" s="108"/>
      <c r="K30" s="108"/>
      <c r="L30" s="100"/>
      <c r="M30" s="68"/>
    </row>
    <row r="31" spans="2:15" ht="14.25" thickTop="1" x14ac:dyDescent="0.15"/>
  </sheetData>
  <mergeCells count="69">
    <mergeCell ref="B1:M1"/>
    <mergeCell ref="B6:D6"/>
    <mergeCell ref="B3:D3"/>
    <mergeCell ref="E3:K3"/>
    <mergeCell ref="L3:M3"/>
    <mergeCell ref="B4:D4"/>
    <mergeCell ref="B5:D5"/>
    <mergeCell ref="J4:K4"/>
    <mergeCell ref="E4:I4"/>
    <mergeCell ref="E5:I5"/>
    <mergeCell ref="E6:I6"/>
    <mergeCell ref="L4:M4"/>
    <mergeCell ref="B15:B18"/>
    <mergeCell ref="C17:D17"/>
    <mergeCell ref="C15:D15"/>
    <mergeCell ref="C16:D16"/>
    <mergeCell ref="B30:D30"/>
    <mergeCell ref="B19:B29"/>
    <mergeCell ref="C29:D29"/>
    <mergeCell ref="C28:D28"/>
    <mergeCell ref="C25:D25"/>
    <mergeCell ref="C26:D26"/>
    <mergeCell ref="C24:D24"/>
    <mergeCell ref="C27:D27"/>
    <mergeCell ref="L15:L30"/>
    <mergeCell ref="C23:D23"/>
    <mergeCell ref="C21:D21"/>
    <mergeCell ref="C22:D22"/>
    <mergeCell ref="C20:D20"/>
    <mergeCell ref="C18:D18"/>
    <mergeCell ref="C19:D19"/>
    <mergeCell ref="E25:K25"/>
    <mergeCell ref="E26:K26"/>
    <mergeCell ref="E30:K30"/>
    <mergeCell ref="E24:K24"/>
    <mergeCell ref="E23:K23"/>
    <mergeCell ref="E27:K27"/>
    <mergeCell ref="M26:M30"/>
    <mergeCell ref="M16:M25"/>
    <mergeCell ref="L10:M10"/>
    <mergeCell ref="E8:K8"/>
    <mergeCell ref="L8:M8"/>
    <mergeCell ref="E19:K19"/>
    <mergeCell ref="E21:K21"/>
    <mergeCell ref="E22:K22"/>
    <mergeCell ref="E28:K28"/>
    <mergeCell ref="E29:K29"/>
    <mergeCell ref="E16:K16"/>
    <mergeCell ref="E17:K17"/>
    <mergeCell ref="E18:K18"/>
    <mergeCell ref="E14:K14"/>
    <mergeCell ref="E15:K15"/>
    <mergeCell ref="E20:K20"/>
    <mergeCell ref="B7:D7"/>
    <mergeCell ref="L11:M13"/>
    <mergeCell ref="G9:K9"/>
    <mergeCell ref="B14:D14"/>
    <mergeCell ref="B8:D8"/>
    <mergeCell ref="B9:C9"/>
    <mergeCell ref="E7:L7"/>
    <mergeCell ref="L9:M9"/>
    <mergeCell ref="L14:M14"/>
    <mergeCell ref="E9:F9"/>
    <mergeCell ref="E10:F10"/>
    <mergeCell ref="E13:F13"/>
    <mergeCell ref="B10:C10"/>
    <mergeCell ref="B11:C11"/>
    <mergeCell ref="B12:C12"/>
    <mergeCell ref="B13:C13"/>
  </mergeCells>
  <phoneticPr fontId="13"/>
  <dataValidations count="8">
    <dataValidation type="list" allowBlank="1" showInputMessage="1" showErrorMessage="1" sqref="E14:K14">
      <formula1>$O$12:$O$19</formula1>
    </dataValidation>
    <dataValidation type="whole" allowBlank="1" showInputMessage="1" showErrorMessage="1" error="１１桁までの正の整数で入力してください。" sqref="E15:K30">
      <formula1>0</formula1>
      <formula2>99999999999</formula2>
    </dataValidation>
    <dataValidation type="whole" allowBlank="1" showInputMessage="1" showErrorMessage="1" error="７桁までの数値で入力してください。" sqref="E5:I5">
      <formula1>0</formula1>
      <formula2>9999999</formula2>
    </dataValidation>
    <dataValidation type="whole" allowBlank="1" showInputMessage="1" showErrorMessage="1" error="０～９９までの整数で入力してください。" sqref="F11:F12 E13 E10">
      <formula1>1</formula1>
      <formula2>99</formula2>
    </dataValidation>
    <dataValidation type="whole" allowBlank="1" showInputMessage="1" showErrorMessage="1" error="１～１２までの整数で入力してください。" sqref="H10:H13">
      <formula1>1</formula1>
      <formula2>12</formula2>
    </dataValidation>
    <dataValidation type="whole" allowBlank="1" showInputMessage="1" showErrorMessage="1" error="１～３１までの整数で入力してください。" sqref="J10:J13">
      <formula1>1</formula1>
      <formula2>31</formula2>
    </dataValidation>
    <dataValidation type="list" allowBlank="1" showInputMessage="1" showErrorMessage="1" error="０～９９までの整数で入力してください。" sqref="E11:E12">
      <formula1>"平成,令和"</formula1>
    </dataValidation>
    <dataValidation type="whole" allowBlank="1" showInputMessage="1" showErrorMessage="1" error="０～９９までの整数で入力してください。" sqref="E9:F9">
      <formula1>1</formula1>
      <formula2>99</formula2>
    </dataValidation>
  </dataValidations>
  <pageMargins left="0.70866141732283472" right="0.70866141732283472" top="0.74803149606299213" bottom="0.74803149606299213" header="0.31496062992125984" footer="0.31496062992125984"/>
  <pageSetup paperSize="9" orientation="landscape" verticalDpi="300"/>
  <headerFooter>
    <oddFooter>&amp;L法人県民税・事業税、地方法人特別税納付書（大分県）Ver.003 入力シート&amp;R&amp;D &amp;T　印刷</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67"/>
  <sheetViews>
    <sheetView view="pageBreakPreview" zoomScale="50" zoomScaleNormal="100" zoomScaleSheetLayoutView="50" workbookViewId="0">
      <selection activeCell="AK35" sqref="AK35:AP35"/>
    </sheetView>
  </sheetViews>
  <sheetFormatPr defaultRowHeight="13.5" x14ac:dyDescent="0.15"/>
  <cols>
    <col min="1" max="32" width="2.375" style="22" customWidth="1"/>
    <col min="33" max="34" width="3" style="22" customWidth="1"/>
    <col min="35" max="66" width="2.375" style="22" customWidth="1"/>
    <col min="67" max="68" width="3" style="22" customWidth="1"/>
    <col min="69" max="100" width="2.375" style="22" customWidth="1"/>
    <col min="101" max="101" width="3" style="22" customWidth="1"/>
    <col min="102" max="102" width="1" style="22" customWidth="1"/>
    <col min="103" max="103" width="17.125" style="22" customWidth="1"/>
    <col min="104" max="104" width="7.75" style="22" customWidth="1"/>
    <col min="105" max="16384" width="9" style="22"/>
  </cols>
  <sheetData>
    <row r="1" spans="1:103" s="13" customFormat="1" ht="13.5" customHeight="1" thickBot="1" x14ac:dyDescent="0.2">
      <c r="K1" s="177" t="s">
        <v>51</v>
      </c>
      <c r="L1" s="177"/>
      <c r="M1" s="177"/>
      <c r="N1" s="177"/>
      <c r="O1" s="197" t="s">
        <v>6</v>
      </c>
      <c r="P1" s="197"/>
      <c r="Q1" s="197"/>
      <c r="R1" s="197"/>
      <c r="S1" s="197"/>
      <c r="T1" s="177" t="s">
        <v>52</v>
      </c>
      <c r="U1" s="177"/>
      <c r="V1" s="177"/>
      <c r="W1" s="177"/>
      <c r="X1" s="177"/>
      <c r="Y1" s="177"/>
      <c r="Z1" s="177"/>
      <c r="AA1" s="177"/>
      <c r="AH1" s="35"/>
      <c r="AS1" s="177" t="s">
        <v>51</v>
      </c>
      <c r="AT1" s="177"/>
      <c r="AU1" s="177"/>
      <c r="AV1" s="177"/>
      <c r="AW1" s="197" t="s">
        <v>6</v>
      </c>
      <c r="AX1" s="197"/>
      <c r="AY1" s="197"/>
      <c r="AZ1" s="197"/>
      <c r="BA1" s="197"/>
      <c r="BB1" s="177" t="s">
        <v>57</v>
      </c>
      <c r="BC1" s="177"/>
      <c r="BD1" s="177"/>
      <c r="BE1" s="177"/>
      <c r="BF1" s="177"/>
      <c r="BG1" s="177"/>
      <c r="BH1" s="177"/>
      <c r="BI1" s="177"/>
      <c r="BO1" s="36"/>
      <c r="CA1" s="177" t="s">
        <v>51</v>
      </c>
      <c r="CB1" s="177"/>
      <c r="CC1" s="177"/>
      <c r="CD1" s="177"/>
      <c r="CE1" s="197" t="s">
        <v>6</v>
      </c>
      <c r="CF1" s="197"/>
      <c r="CG1" s="197"/>
      <c r="CH1" s="197"/>
      <c r="CI1" s="197"/>
      <c r="CJ1" s="177" t="s">
        <v>65</v>
      </c>
      <c r="CK1" s="177"/>
      <c r="CL1" s="177"/>
      <c r="CM1" s="177"/>
      <c r="CN1" s="177"/>
      <c r="CO1" s="177"/>
      <c r="CP1" s="177"/>
      <c r="CQ1" s="177"/>
      <c r="CW1" s="14"/>
    </row>
    <row r="2" spans="1:103" s="13" customFormat="1" ht="13.5" customHeight="1" thickTop="1" x14ac:dyDescent="0.15">
      <c r="A2" s="216" t="s">
        <v>0</v>
      </c>
      <c r="B2" s="217"/>
      <c r="C2" s="217"/>
      <c r="D2" s="217"/>
      <c r="E2" s="217"/>
      <c r="F2" s="218"/>
      <c r="K2" s="177"/>
      <c r="L2" s="177"/>
      <c r="M2" s="177"/>
      <c r="N2" s="177"/>
      <c r="O2" s="197" t="s">
        <v>7</v>
      </c>
      <c r="P2" s="197"/>
      <c r="Q2" s="197"/>
      <c r="R2" s="197"/>
      <c r="S2" s="197"/>
      <c r="T2" s="177"/>
      <c r="U2" s="177"/>
      <c r="V2" s="177"/>
      <c r="W2" s="177"/>
      <c r="X2" s="177"/>
      <c r="Y2" s="177"/>
      <c r="Z2" s="177"/>
      <c r="AA2" s="177"/>
      <c r="AH2" s="35"/>
      <c r="AI2" s="216" t="s">
        <v>0</v>
      </c>
      <c r="AJ2" s="217"/>
      <c r="AK2" s="217"/>
      <c r="AL2" s="217"/>
      <c r="AM2" s="217"/>
      <c r="AN2" s="218"/>
      <c r="AS2" s="177"/>
      <c r="AT2" s="177"/>
      <c r="AU2" s="177"/>
      <c r="AV2" s="177"/>
      <c r="AW2" s="197" t="s">
        <v>7</v>
      </c>
      <c r="AX2" s="197"/>
      <c r="AY2" s="197"/>
      <c r="AZ2" s="197"/>
      <c r="BA2" s="197"/>
      <c r="BB2" s="177"/>
      <c r="BC2" s="177"/>
      <c r="BD2" s="177"/>
      <c r="BE2" s="177"/>
      <c r="BF2" s="177"/>
      <c r="BG2" s="177"/>
      <c r="BH2" s="177"/>
      <c r="BI2" s="177"/>
      <c r="BO2" s="36"/>
      <c r="BQ2" s="216" t="s">
        <v>0</v>
      </c>
      <c r="BR2" s="217"/>
      <c r="BS2" s="217"/>
      <c r="BT2" s="217"/>
      <c r="BU2" s="217"/>
      <c r="BV2" s="218"/>
      <c r="CA2" s="177"/>
      <c r="CB2" s="177"/>
      <c r="CC2" s="177"/>
      <c r="CD2" s="177"/>
      <c r="CE2" s="197" t="s">
        <v>7</v>
      </c>
      <c r="CF2" s="197"/>
      <c r="CG2" s="197"/>
      <c r="CH2" s="197"/>
      <c r="CI2" s="197"/>
      <c r="CJ2" s="177"/>
      <c r="CK2" s="177"/>
      <c r="CL2" s="177"/>
      <c r="CM2" s="177"/>
      <c r="CN2" s="177"/>
      <c r="CO2" s="177"/>
      <c r="CP2" s="177"/>
      <c r="CQ2" s="177"/>
      <c r="CW2" s="14"/>
      <c r="CY2" s="336" t="s">
        <v>119</v>
      </c>
    </row>
    <row r="3" spans="1:103" s="13" customFormat="1" ht="13.5" customHeight="1" x14ac:dyDescent="0.15">
      <c r="A3" s="207">
        <v>440001</v>
      </c>
      <c r="B3" s="207"/>
      <c r="C3" s="207"/>
      <c r="D3" s="207"/>
      <c r="E3" s="207"/>
      <c r="F3" s="207"/>
      <c r="I3" s="15"/>
      <c r="J3" s="15"/>
      <c r="K3" s="206" t="s">
        <v>141</v>
      </c>
      <c r="L3" s="206"/>
      <c r="M3" s="206"/>
      <c r="N3" s="206"/>
      <c r="O3" s="206"/>
      <c r="P3" s="206"/>
      <c r="Q3" s="206"/>
      <c r="R3" s="206"/>
      <c r="S3" s="206"/>
      <c r="T3" s="177"/>
      <c r="U3" s="177"/>
      <c r="V3" s="177"/>
      <c r="W3" s="177"/>
      <c r="X3" s="177"/>
      <c r="Y3" s="177"/>
      <c r="Z3" s="177"/>
      <c r="AA3" s="177"/>
      <c r="AH3" s="35"/>
      <c r="AI3" s="207">
        <v>440001</v>
      </c>
      <c r="AJ3" s="207"/>
      <c r="AK3" s="207"/>
      <c r="AL3" s="207"/>
      <c r="AM3" s="207"/>
      <c r="AN3" s="207"/>
      <c r="AQ3" s="15"/>
      <c r="AR3" s="15"/>
      <c r="AS3" s="206" t="s">
        <v>141</v>
      </c>
      <c r="AT3" s="206"/>
      <c r="AU3" s="206"/>
      <c r="AV3" s="206"/>
      <c r="AW3" s="206"/>
      <c r="AX3" s="206"/>
      <c r="AY3" s="206"/>
      <c r="AZ3" s="206"/>
      <c r="BA3" s="206"/>
      <c r="BB3" s="177"/>
      <c r="BC3" s="177"/>
      <c r="BD3" s="177"/>
      <c r="BE3" s="177"/>
      <c r="BF3" s="177"/>
      <c r="BG3" s="177"/>
      <c r="BH3" s="177"/>
      <c r="BI3" s="177"/>
      <c r="BO3" s="36"/>
      <c r="BQ3" s="207">
        <v>440001</v>
      </c>
      <c r="BR3" s="207"/>
      <c r="BS3" s="207"/>
      <c r="BT3" s="207"/>
      <c r="BU3" s="207"/>
      <c r="BV3" s="207"/>
      <c r="BY3" s="15"/>
      <c r="BZ3" s="15"/>
      <c r="CA3" s="206" t="s">
        <v>141</v>
      </c>
      <c r="CB3" s="206"/>
      <c r="CC3" s="206"/>
      <c r="CD3" s="206"/>
      <c r="CE3" s="206"/>
      <c r="CF3" s="206"/>
      <c r="CG3" s="206"/>
      <c r="CH3" s="206"/>
      <c r="CI3" s="206"/>
      <c r="CJ3" s="177"/>
      <c r="CK3" s="177"/>
      <c r="CL3" s="177"/>
      <c r="CM3" s="177"/>
      <c r="CN3" s="177"/>
      <c r="CO3" s="177"/>
      <c r="CP3" s="177"/>
      <c r="CQ3" s="177"/>
      <c r="CW3" s="14"/>
      <c r="CY3" s="308"/>
    </row>
    <row r="4" spans="1:103" s="13" customFormat="1" ht="13.5" customHeight="1" x14ac:dyDescent="0.15">
      <c r="A4" s="207"/>
      <c r="B4" s="207"/>
      <c r="C4" s="207"/>
      <c r="D4" s="207"/>
      <c r="E4" s="207"/>
      <c r="F4" s="207"/>
      <c r="I4" s="144" t="s">
        <v>45</v>
      </c>
      <c r="J4" s="144"/>
      <c r="K4" s="144"/>
      <c r="L4" s="144"/>
      <c r="M4" s="144"/>
      <c r="N4" s="144"/>
      <c r="O4" s="144"/>
      <c r="P4" s="144"/>
      <c r="Q4" s="144"/>
      <c r="R4" s="144"/>
      <c r="S4" s="144"/>
      <c r="T4" s="144"/>
      <c r="U4" s="144" t="s">
        <v>46</v>
      </c>
      <c r="V4" s="144"/>
      <c r="W4" s="144"/>
      <c r="X4" s="144"/>
      <c r="Y4" s="144"/>
      <c r="Z4" s="144"/>
      <c r="AA4" s="144"/>
      <c r="AB4" s="144"/>
      <c r="AC4" s="144"/>
      <c r="AD4" s="144"/>
      <c r="AE4" s="144"/>
      <c r="AF4" s="144"/>
      <c r="AH4" s="35"/>
      <c r="AI4" s="207"/>
      <c r="AJ4" s="207"/>
      <c r="AK4" s="207"/>
      <c r="AL4" s="207"/>
      <c r="AM4" s="207"/>
      <c r="AN4" s="207"/>
      <c r="AQ4" s="144" t="s">
        <v>45</v>
      </c>
      <c r="AR4" s="144"/>
      <c r="AS4" s="144"/>
      <c r="AT4" s="144"/>
      <c r="AU4" s="144"/>
      <c r="AV4" s="144"/>
      <c r="AW4" s="144"/>
      <c r="AX4" s="144"/>
      <c r="AY4" s="144"/>
      <c r="AZ4" s="144"/>
      <c r="BA4" s="144"/>
      <c r="BB4" s="144"/>
      <c r="BC4" s="144" t="s">
        <v>46</v>
      </c>
      <c r="BD4" s="144"/>
      <c r="BE4" s="144"/>
      <c r="BF4" s="144"/>
      <c r="BG4" s="144"/>
      <c r="BH4" s="144"/>
      <c r="BI4" s="144"/>
      <c r="BJ4" s="144"/>
      <c r="BK4" s="144"/>
      <c r="BL4" s="144"/>
      <c r="BM4" s="144"/>
      <c r="BN4" s="144"/>
      <c r="BO4" s="36"/>
      <c r="BQ4" s="207"/>
      <c r="BR4" s="207"/>
      <c r="BS4" s="207"/>
      <c r="BT4" s="207"/>
      <c r="BU4" s="207"/>
      <c r="BV4" s="207"/>
      <c r="BY4" s="144" t="s">
        <v>45</v>
      </c>
      <c r="BZ4" s="144"/>
      <c r="CA4" s="144"/>
      <c r="CB4" s="144"/>
      <c r="CC4" s="144"/>
      <c r="CD4" s="144"/>
      <c r="CE4" s="144"/>
      <c r="CF4" s="144"/>
      <c r="CG4" s="144"/>
      <c r="CH4" s="144"/>
      <c r="CI4" s="144"/>
      <c r="CJ4" s="144"/>
      <c r="CK4" s="144" t="s">
        <v>46</v>
      </c>
      <c r="CL4" s="144"/>
      <c r="CM4" s="144"/>
      <c r="CN4" s="144"/>
      <c r="CO4" s="144"/>
      <c r="CP4" s="144"/>
      <c r="CQ4" s="144"/>
      <c r="CR4" s="144"/>
      <c r="CS4" s="144"/>
      <c r="CT4" s="144"/>
      <c r="CU4" s="144"/>
      <c r="CV4" s="144"/>
      <c r="CW4" s="14"/>
      <c r="CY4" s="308"/>
    </row>
    <row r="5" spans="1:103" s="13" customFormat="1" ht="11.85" customHeight="1" x14ac:dyDescent="0.15">
      <c r="A5" s="182" t="s">
        <v>44</v>
      </c>
      <c r="B5" s="183"/>
      <c r="C5" s="183"/>
      <c r="D5" s="183"/>
      <c r="E5" s="183"/>
      <c r="F5" s="184"/>
      <c r="G5" s="16" t="s">
        <v>1</v>
      </c>
      <c r="H5" s="16" t="s">
        <v>2</v>
      </c>
      <c r="I5" s="174" t="s">
        <v>108</v>
      </c>
      <c r="J5" s="175"/>
      <c r="K5" s="175"/>
      <c r="L5" s="175"/>
      <c r="M5" s="175"/>
      <c r="N5" s="175"/>
      <c r="O5" s="175"/>
      <c r="P5" s="175"/>
      <c r="Q5" s="175"/>
      <c r="R5" s="175"/>
      <c r="S5" s="175"/>
      <c r="T5" s="178" t="s">
        <v>5</v>
      </c>
      <c r="U5" s="180" t="s">
        <v>47</v>
      </c>
      <c r="V5" s="180"/>
      <c r="W5" s="180"/>
      <c r="X5" s="180"/>
      <c r="Y5" s="180"/>
      <c r="Z5" s="180"/>
      <c r="AA5" s="180"/>
      <c r="AB5" s="180"/>
      <c r="AC5" s="180"/>
      <c r="AD5" s="180"/>
      <c r="AE5" s="180"/>
      <c r="AF5" s="180"/>
      <c r="AH5" s="35"/>
      <c r="AI5" s="182" t="s">
        <v>44</v>
      </c>
      <c r="AJ5" s="183"/>
      <c r="AK5" s="183"/>
      <c r="AL5" s="183"/>
      <c r="AM5" s="183"/>
      <c r="AN5" s="184"/>
      <c r="AO5" s="34" t="s">
        <v>1</v>
      </c>
      <c r="AP5" s="34" t="s">
        <v>2</v>
      </c>
      <c r="AQ5" s="174" t="s">
        <v>108</v>
      </c>
      <c r="AR5" s="175"/>
      <c r="AS5" s="175"/>
      <c r="AT5" s="175"/>
      <c r="AU5" s="175"/>
      <c r="AV5" s="175"/>
      <c r="AW5" s="175"/>
      <c r="AX5" s="175"/>
      <c r="AY5" s="175"/>
      <c r="AZ5" s="175"/>
      <c r="BA5" s="175"/>
      <c r="BB5" s="178" t="s">
        <v>5</v>
      </c>
      <c r="BC5" s="180" t="s">
        <v>47</v>
      </c>
      <c r="BD5" s="180"/>
      <c r="BE5" s="180"/>
      <c r="BF5" s="180"/>
      <c r="BG5" s="180"/>
      <c r="BH5" s="180"/>
      <c r="BI5" s="180"/>
      <c r="BJ5" s="180"/>
      <c r="BK5" s="180"/>
      <c r="BL5" s="180"/>
      <c r="BM5" s="180"/>
      <c r="BN5" s="180"/>
      <c r="BO5" s="36"/>
      <c r="BQ5" s="182" t="s">
        <v>44</v>
      </c>
      <c r="BR5" s="183"/>
      <c r="BS5" s="183"/>
      <c r="BT5" s="183"/>
      <c r="BU5" s="183"/>
      <c r="BV5" s="184"/>
      <c r="BW5" s="16" t="s">
        <v>1</v>
      </c>
      <c r="BX5" s="16" t="s">
        <v>2</v>
      </c>
      <c r="BY5" s="174" t="s">
        <v>108</v>
      </c>
      <c r="BZ5" s="175"/>
      <c r="CA5" s="175"/>
      <c r="CB5" s="175"/>
      <c r="CC5" s="175"/>
      <c r="CD5" s="175"/>
      <c r="CE5" s="175"/>
      <c r="CF5" s="175"/>
      <c r="CG5" s="175"/>
      <c r="CH5" s="175"/>
      <c r="CI5" s="175"/>
      <c r="CJ5" s="178" t="s">
        <v>5</v>
      </c>
      <c r="CK5" s="180" t="s">
        <v>47</v>
      </c>
      <c r="CL5" s="180"/>
      <c r="CM5" s="180"/>
      <c r="CN5" s="180"/>
      <c r="CO5" s="180"/>
      <c r="CP5" s="180"/>
      <c r="CQ5" s="180"/>
      <c r="CR5" s="180"/>
      <c r="CS5" s="180"/>
      <c r="CT5" s="180"/>
      <c r="CU5" s="180"/>
      <c r="CV5" s="180"/>
      <c r="CW5" s="14"/>
      <c r="CY5" s="308"/>
    </row>
    <row r="6" spans="1:103" s="13" customFormat="1" ht="11.85" customHeight="1" x14ac:dyDescent="0.15">
      <c r="A6" s="185"/>
      <c r="B6" s="186"/>
      <c r="C6" s="186"/>
      <c r="D6" s="186"/>
      <c r="E6" s="186"/>
      <c r="F6" s="187"/>
      <c r="G6" s="16" t="s">
        <v>3</v>
      </c>
      <c r="H6" s="16" t="s">
        <v>4</v>
      </c>
      <c r="I6" s="176"/>
      <c r="J6" s="177"/>
      <c r="K6" s="177"/>
      <c r="L6" s="177"/>
      <c r="M6" s="177"/>
      <c r="N6" s="177"/>
      <c r="O6" s="177"/>
      <c r="P6" s="177"/>
      <c r="Q6" s="177"/>
      <c r="R6" s="177"/>
      <c r="S6" s="177"/>
      <c r="T6" s="179"/>
      <c r="U6" s="181"/>
      <c r="V6" s="181"/>
      <c r="W6" s="181"/>
      <c r="X6" s="181"/>
      <c r="Y6" s="181"/>
      <c r="Z6" s="181"/>
      <c r="AA6" s="181"/>
      <c r="AB6" s="181"/>
      <c r="AC6" s="181"/>
      <c r="AD6" s="181"/>
      <c r="AE6" s="181"/>
      <c r="AF6" s="181"/>
      <c r="AH6" s="35"/>
      <c r="AI6" s="185"/>
      <c r="AJ6" s="186"/>
      <c r="AK6" s="186"/>
      <c r="AL6" s="186"/>
      <c r="AM6" s="186"/>
      <c r="AN6" s="187"/>
      <c r="AO6" s="34" t="s">
        <v>3</v>
      </c>
      <c r="AP6" s="34" t="s">
        <v>4</v>
      </c>
      <c r="AQ6" s="176"/>
      <c r="AR6" s="177"/>
      <c r="AS6" s="177"/>
      <c r="AT6" s="177"/>
      <c r="AU6" s="177"/>
      <c r="AV6" s="177"/>
      <c r="AW6" s="177"/>
      <c r="AX6" s="177"/>
      <c r="AY6" s="177"/>
      <c r="AZ6" s="177"/>
      <c r="BA6" s="177"/>
      <c r="BB6" s="179"/>
      <c r="BC6" s="181"/>
      <c r="BD6" s="181"/>
      <c r="BE6" s="181"/>
      <c r="BF6" s="181"/>
      <c r="BG6" s="181"/>
      <c r="BH6" s="181"/>
      <c r="BI6" s="181"/>
      <c r="BJ6" s="181"/>
      <c r="BK6" s="181"/>
      <c r="BL6" s="181"/>
      <c r="BM6" s="181"/>
      <c r="BN6" s="181"/>
      <c r="BO6" s="36"/>
      <c r="BQ6" s="185"/>
      <c r="BR6" s="186"/>
      <c r="BS6" s="186"/>
      <c r="BT6" s="186"/>
      <c r="BU6" s="186"/>
      <c r="BV6" s="187"/>
      <c r="BW6" s="16" t="s">
        <v>3</v>
      </c>
      <c r="BX6" s="16" t="s">
        <v>4</v>
      </c>
      <c r="BY6" s="176"/>
      <c r="BZ6" s="177"/>
      <c r="CA6" s="177"/>
      <c r="CB6" s="177"/>
      <c r="CC6" s="177"/>
      <c r="CD6" s="177"/>
      <c r="CE6" s="177"/>
      <c r="CF6" s="177"/>
      <c r="CG6" s="177"/>
      <c r="CH6" s="177"/>
      <c r="CI6" s="177"/>
      <c r="CJ6" s="179"/>
      <c r="CK6" s="181"/>
      <c r="CL6" s="181"/>
      <c r="CM6" s="181"/>
      <c r="CN6" s="181"/>
      <c r="CO6" s="181"/>
      <c r="CP6" s="181"/>
      <c r="CQ6" s="181"/>
      <c r="CR6" s="181"/>
      <c r="CS6" s="181"/>
      <c r="CT6" s="181"/>
      <c r="CU6" s="181"/>
      <c r="CV6" s="181"/>
      <c r="CW6" s="14"/>
      <c r="CY6" s="308"/>
    </row>
    <row r="7" spans="1:103" s="13" customFormat="1" ht="16.5" customHeight="1" x14ac:dyDescent="0.15">
      <c r="A7" s="208" t="s">
        <v>8</v>
      </c>
      <c r="B7" s="209"/>
      <c r="C7" s="209"/>
      <c r="D7" s="209"/>
      <c r="E7" s="209"/>
      <c r="F7" s="209"/>
      <c r="G7" s="209"/>
      <c r="H7" s="209"/>
      <c r="I7" s="171" t="s">
        <v>102</v>
      </c>
      <c r="J7" s="171"/>
      <c r="K7" s="171"/>
      <c r="L7" s="171"/>
      <c r="M7" s="171"/>
      <c r="N7" s="171"/>
      <c r="O7" s="171"/>
      <c r="P7" s="171"/>
      <c r="Q7" s="171"/>
      <c r="R7" s="171"/>
      <c r="S7" s="171"/>
      <c r="T7" s="171"/>
      <c r="U7" s="172" t="str">
        <f>IF(入力シート!$E$6=0,"",入力シート!$E$6)</f>
        <v/>
      </c>
      <c r="V7" s="172"/>
      <c r="W7" s="172"/>
      <c r="X7" s="172"/>
      <c r="Y7" s="172"/>
      <c r="Z7" s="172"/>
      <c r="AA7" s="172"/>
      <c r="AB7" s="172"/>
      <c r="AC7" s="172"/>
      <c r="AD7" s="172"/>
      <c r="AE7" s="172"/>
      <c r="AF7" s="173"/>
      <c r="AH7" s="35"/>
      <c r="AI7" s="208" t="s">
        <v>8</v>
      </c>
      <c r="AJ7" s="209"/>
      <c r="AK7" s="209"/>
      <c r="AL7" s="209"/>
      <c r="AM7" s="209"/>
      <c r="AN7" s="209"/>
      <c r="AO7" s="209"/>
      <c r="AP7" s="209"/>
      <c r="AQ7" s="171" t="s">
        <v>102</v>
      </c>
      <c r="AR7" s="171"/>
      <c r="AS7" s="171"/>
      <c r="AT7" s="171"/>
      <c r="AU7" s="171"/>
      <c r="AV7" s="171"/>
      <c r="AW7" s="171"/>
      <c r="AX7" s="171"/>
      <c r="AY7" s="171"/>
      <c r="AZ7" s="171"/>
      <c r="BA7" s="171"/>
      <c r="BB7" s="171"/>
      <c r="BC7" s="172" t="str">
        <f>U7</f>
        <v/>
      </c>
      <c r="BD7" s="172"/>
      <c r="BE7" s="172"/>
      <c r="BF7" s="172"/>
      <c r="BG7" s="172"/>
      <c r="BH7" s="172"/>
      <c r="BI7" s="172"/>
      <c r="BJ7" s="172"/>
      <c r="BK7" s="172"/>
      <c r="BL7" s="172"/>
      <c r="BM7" s="172"/>
      <c r="BN7" s="173"/>
      <c r="BO7" s="36"/>
      <c r="BQ7" s="208" t="s">
        <v>8</v>
      </c>
      <c r="BR7" s="209"/>
      <c r="BS7" s="209"/>
      <c r="BT7" s="209"/>
      <c r="BU7" s="209"/>
      <c r="BV7" s="209"/>
      <c r="BW7" s="209"/>
      <c r="BX7" s="209"/>
      <c r="BY7" s="171" t="s">
        <v>102</v>
      </c>
      <c r="BZ7" s="171"/>
      <c r="CA7" s="171"/>
      <c r="CB7" s="171"/>
      <c r="CC7" s="171"/>
      <c r="CD7" s="171"/>
      <c r="CE7" s="171"/>
      <c r="CF7" s="171"/>
      <c r="CG7" s="171"/>
      <c r="CH7" s="171"/>
      <c r="CI7" s="171"/>
      <c r="CJ7" s="171"/>
      <c r="CK7" s="172" t="str">
        <f>U7</f>
        <v/>
      </c>
      <c r="CL7" s="172"/>
      <c r="CM7" s="172"/>
      <c r="CN7" s="172"/>
      <c r="CO7" s="172"/>
      <c r="CP7" s="172"/>
      <c r="CQ7" s="172"/>
      <c r="CR7" s="172"/>
      <c r="CS7" s="172"/>
      <c r="CT7" s="172"/>
      <c r="CU7" s="172"/>
      <c r="CV7" s="173"/>
      <c r="CW7" s="14"/>
      <c r="CY7" s="308"/>
    </row>
    <row r="8" spans="1:103" s="13" customFormat="1" ht="20.100000000000001" customHeight="1" x14ac:dyDescent="0.15">
      <c r="A8" s="213" t="str">
        <f>IF(入力シート!$E$7=0,"",入力シート!$E$7)</f>
        <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5"/>
      <c r="AH8" s="35"/>
      <c r="AI8" s="210" t="str">
        <f>A8</f>
        <v/>
      </c>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2"/>
      <c r="BO8" s="36"/>
      <c r="BQ8" s="210" t="str">
        <f>A8</f>
        <v/>
      </c>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2"/>
      <c r="CW8" s="14"/>
      <c r="CY8" s="310" t="s">
        <v>120</v>
      </c>
    </row>
    <row r="9" spans="1:103" s="13" customFormat="1" ht="20.100000000000001" customHeight="1" x14ac:dyDescent="0.15">
      <c r="A9" s="213"/>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5"/>
      <c r="AH9" s="35"/>
      <c r="AI9" s="210"/>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2"/>
      <c r="BO9" s="36"/>
      <c r="BQ9" s="210"/>
      <c r="BR9" s="211"/>
      <c r="BS9" s="211"/>
      <c r="BT9" s="211"/>
      <c r="BU9" s="211"/>
      <c r="BV9" s="211"/>
      <c r="BW9" s="211"/>
      <c r="BX9" s="211"/>
      <c r="BY9" s="211"/>
      <c r="BZ9" s="211"/>
      <c r="CA9" s="211"/>
      <c r="CB9" s="211"/>
      <c r="CC9" s="211"/>
      <c r="CD9" s="211"/>
      <c r="CE9" s="211"/>
      <c r="CF9" s="211"/>
      <c r="CG9" s="211"/>
      <c r="CH9" s="211"/>
      <c r="CI9" s="211"/>
      <c r="CJ9" s="211"/>
      <c r="CK9" s="211"/>
      <c r="CL9" s="211"/>
      <c r="CM9" s="211"/>
      <c r="CN9" s="211"/>
      <c r="CO9" s="211"/>
      <c r="CP9" s="211"/>
      <c r="CQ9" s="211"/>
      <c r="CR9" s="211"/>
      <c r="CS9" s="211"/>
      <c r="CT9" s="211"/>
      <c r="CU9" s="211"/>
      <c r="CV9" s="212"/>
      <c r="CW9" s="14"/>
      <c r="CY9" s="310"/>
    </row>
    <row r="10" spans="1:103" s="13" customFormat="1" ht="19.5" customHeight="1" x14ac:dyDescent="0.15">
      <c r="A10" s="192" t="str">
        <f>IF(入力シート!$E$8=0,"",入力シート!$E$8)</f>
        <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88" t="s">
        <v>9</v>
      </c>
      <c r="AF10" s="189"/>
      <c r="AH10" s="35"/>
      <c r="AI10" s="192" t="str">
        <f>A10</f>
        <v/>
      </c>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88" t="s">
        <v>9</v>
      </c>
      <c r="BN10" s="189"/>
      <c r="BO10" s="36"/>
      <c r="BQ10" s="192" t="str">
        <f>A10</f>
        <v/>
      </c>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88" t="s">
        <v>9</v>
      </c>
      <c r="CV10" s="189"/>
      <c r="CW10" s="14"/>
      <c r="CY10" s="308" t="s">
        <v>127</v>
      </c>
    </row>
    <row r="11" spans="1:103" s="13" customFormat="1" ht="20.100000000000001" customHeight="1" x14ac:dyDescent="0.15">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0"/>
      <c r="AF11" s="191"/>
      <c r="AH11" s="35"/>
      <c r="AI11" s="194"/>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0"/>
      <c r="BN11" s="191"/>
      <c r="BO11" s="36"/>
      <c r="BQ11" s="194"/>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0"/>
      <c r="CV11" s="191"/>
      <c r="CW11" s="14"/>
      <c r="CY11" s="308"/>
    </row>
    <row r="12" spans="1:103" s="13" customFormat="1" ht="16.5" customHeight="1" x14ac:dyDescent="0.15">
      <c r="A12" s="144" t="s">
        <v>48</v>
      </c>
      <c r="B12" s="144"/>
      <c r="C12" s="144"/>
      <c r="D12" s="144"/>
      <c r="E12" s="144"/>
      <c r="F12" s="144" t="s">
        <v>49</v>
      </c>
      <c r="G12" s="144"/>
      <c r="H12" s="144"/>
      <c r="I12" s="144"/>
      <c r="J12" s="144"/>
      <c r="K12" s="144"/>
      <c r="L12" s="144"/>
      <c r="M12" s="144"/>
      <c r="N12" s="144"/>
      <c r="O12" s="144"/>
      <c r="P12" s="144"/>
      <c r="Q12" s="144"/>
      <c r="R12" s="144"/>
      <c r="S12" s="144"/>
      <c r="T12" s="144"/>
      <c r="U12" s="144"/>
      <c r="V12" s="144"/>
      <c r="W12" s="144"/>
      <c r="X12" s="144" t="s">
        <v>140</v>
      </c>
      <c r="Y12" s="144"/>
      <c r="Z12" s="144"/>
      <c r="AA12" s="144"/>
      <c r="AB12" s="144"/>
      <c r="AC12" s="144"/>
      <c r="AD12" s="144"/>
      <c r="AE12" s="144"/>
      <c r="AF12" s="144"/>
      <c r="AH12" s="35"/>
      <c r="AI12" s="144" t="s">
        <v>48</v>
      </c>
      <c r="AJ12" s="144"/>
      <c r="AK12" s="144"/>
      <c r="AL12" s="144"/>
      <c r="AM12" s="144"/>
      <c r="AN12" s="144" t="s">
        <v>49</v>
      </c>
      <c r="AO12" s="144"/>
      <c r="AP12" s="144"/>
      <c r="AQ12" s="144"/>
      <c r="AR12" s="144"/>
      <c r="AS12" s="144"/>
      <c r="AT12" s="144"/>
      <c r="AU12" s="144"/>
      <c r="AV12" s="144"/>
      <c r="AW12" s="144"/>
      <c r="AX12" s="144"/>
      <c r="AY12" s="144"/>
      <c r="AZ12" s="144"/>
      <c r="BA12" s="144"/>
      <c r="BB12" s="144"/>
      <c r="BC12" s="144"/>
      <c r="BD12" s="144"/>
      <c r="BE12" s="144"/>
      <c r="BF12" s="144" t="s">
        <v>140</v>
      </c>
      <c r="BG12" s="144"/>
      <c r="BH12" s="144"/>
      <c r="BI12" s="144"/>
      <c r="BJ12" s="144"/>
      <c r="BK12" s="144"/>
      <c r="BL12" s="144"/>
      <c r="BM12" s="144"/>
      <c r="BN12" s="144"/>
      <c r="BO12" s="36"/>
      <c r="BQ12" s="144" t="s">
        <v>48</v>
      </c>
      <c r="BR12" s="144"/>
      <c r="BS12" s="144"/>
      <c r="BT12" s="144"/>
      <c r="BU12" s="144"/>
      <c r="BV12" s="144" t="s">
        <v>49</v>
      </c>
      <c r="BW12" s="144"/>
      <c r="BX12" s="144"/>
      <c r="BY12" s="144"/>
      <c r="BZ12" s="144"/>
      <c r="CA12" s="144"/>
      <c r="CB12" s="144"/>
      <c r="CC12" s="144"/>
      <c r="CD12" s="144"/>
      <c r="CE12" s="144"/>
      <c r="CF12" s="144"/>
      <c r="CG12" s="144"/>
      <c r="CH12" s="144"/>
      <c r="CI12" s="144"/>
      <c r="CJ12" s="144"/>
      <c r="CK12" s="144"/>
      <c r="CL12" s="144"/>
      <c r="CM12" s="144"/>
      <c r="CN12" s="144" t="s">
        <v>140</v>
      </c>
      <c r="CO12" s="144"/>
      <c r="CP12" s="144"/>
      <c r="CQ12" s="144"/>
      <c r="CR12" s="144"/>
      <c r="CS12" s="144"/>
      <c r="CT12" s="144"/>
      <c r="CU12" s="144"/>
      <c r="CV12" s="144"/>
      <c r="CW12" s="14"/>
      <c r="CY12" s="308"/>
    </row>
    <row r="13" spans="1:103" s="13" customFormat="1" ht="16.5" customHeight="1" x14ac:dyDescent="0.15">
      <c r="A13" s="151" t="str">
        <f>IF(入力シート!$E$9=0,"",入力シート!$E$9)</f>
        <v/>
      </c>
      <c r="B13" s="151"/>
      <c r="C13" s="151"/>
      <c r="D13" s="151"/>
      <c r="E13" s="151"/>
      <c r="F13" s="144" t="s">
        <v>10</v>
      </c>
      <c r="G13" s="145"/>
      <c r="H13" s="146" t="s">
        <v>11</v>
      </c>
      <c r="I13" s="146"/>
      <c r="J13" s="146" t="s">
        <v>12</v>
      </c>
      <c r="K13" s="146"/>
      <c r="L13" s="146" t="s">
        <v>13</v>
      </c>
      <c r="M13" s="146"/>
      <c r="N13" s="146" t="s">
        <v>14</v>
      </c>
      <c r="O13" s="146"/>
      <c r="P13" s="146"/>
      <c r="Q13" s="146"/>
      <c r="R13" s="146"/>
      <c r="S13" s="146"/>
      <c r="T13" s="146"/>
      <c r="U13" s="152"/>
      <c r="V13" s="144"/>
      <c r="W13" s="144"/>
      <c r="X13" s="148" t="str">
        <f>IF(入力シート!$E$5=0,"",入力シート!$E$5)</f>
        <v/>
      </c>
      <c r="Y13" s="148"/>
      <c r="Z13" s="148"/>
      <c r="AA13" s="148"/>
      <c r="AB13" s="148"/>
      <c r="AC13" s="148"/>
      <c r="AD13" s="148"/>
      <c r="AE13" s="148"/>
      <c r="AF13" s="148"/>
      <c r="AH13" s="35"/>
      <c r="AI13" s="151" t="str">
        <f>A13</f>
        <v/>
      </c>
      <c r="AJ13" s="151"/>
      <c r="AK13" s="151"/>
      <c r="AL13" s="151"/>
      <c r="AM13" s="151"/>
      <c r="AN13" s="144" t="s">
        <v>10</v>
      </c>
      <c r="AO13" s="145"/>
      <c r="AP13" s="146" t="s">
        <v>11</v>
      </c>
      <c r="AQ13" s="146"/>
      <c r="AR13" s="146" t="s">
        <v>12</v>
      </c>
      <c r="AS13" s="146"/>
      <c r="AT13" s="146" t="s">
        <v>13</v>
      </c>
      <c r="AU13" s="146"/>
      <c r="AV13" s="146" t="s">
        <v>14</v>
      </c>
      <c r="AW13" s="146"/>
      <c r="AX13" s="146"/>
      <c r="AY13" s="146"/>
      <c r="AZ13" s="146"/>
      <c r="BA13" s="146"/>
      <c r="BB13" s="146"/>
      <c r="BC13" s="152"/>
      <c r="BD13" s="144"/>
      <c r="BE13" s="144"/>
      <c r="BF13" s="148" t="str">
        <f>X13</f>
        <v/>
      </c>
      <c r="BG13" s="148"/>
      <c r="BH13" s="148"/>
      <c r="BI13" s="148"/>
      <c r="BJ13" s="148"/>
      <c r="BK13" s="148"/>
      <c r="BL13" s="148"/>
      <c r="BM13" s="148"/>
      <c r="BN13" s="148"/>
      <c r="BO13" s="36"/>
      <c r="BQ13" s="151" t="str">
        <f>A13</f>
        <v/>
      </c>
      <c r="BR13" s="151"/>
      <c r="BS13" s="151"/>
      <c r="BT13" s="151"/>
      <c r="BU13" s="151"/>
      <c r="BV13" s="144" t="s">
        <v>10</v>
      </c>
      <c r="BW13" s="145"/>
      <c r="BX13" s="146" t="s">
        <v>11</v>
      </c>
      <c r="BY13" s="146"/>
      <c r="BZ13" s="146" t="s">
        <v>12</v>
      </c>
      <c r="CA13" s="146"/>
      <c r="CB13" s="146" t="s">
        <v>13</v>
      </c>
      <c r="CC13" s="146"/>
      <c r="CD13" s="146" t="s">
        <v>14</v>
      </c>
      <c r="CE13" s="146"/>
      <c r="CF13" s="146"/>
      <c r="CG13" s="146"/>
      <c r="CH13" s="146"/>
      <c r="CI13" s="146"/>
      <c r="CJ13" s="146"/>
      <c r="CK13" s="152"/>
      <c r="CL13" s="144"/>
      <c r="CM13" s="144"/>
      <c r="CN13" s="148" t="str">
        <f>X13</f>
        <v/>
      </c>
      <c r="CO13" s="148"/>
      <c r="CP13" s="148"/>
      <c r="CQ13" s="148"/>
      <c r="CR13" s="148"/>
      <c r="CS13" s="148"/>
      <c r="CT13" s="148"/>
      <c r="CU13" s="148"/>
      <c r="CV13" s="148"/>
      <c r="CW13" s="14"/>
      <c r="CY13" s="308"/>
    </row>
    <row r="14" spans="1:103" s="13" customFormat="1" ht="16.5" customHeight="1" x14ac:dyDescent="0.15">
      <c r="A14" s="151"/>
      <c r="B14" s="151"/>
      <c r="C14" s="151"/>
      <c r="D14" s="151"/>
      <c r="E14" s="151"/>
      <c r="F14" s="144">
        <v>20</v>
      </c>
      <c r="G14" s="145"/>
      <c r="H14" s="146">
        <v>81</v>
      </c>
      <c r="I14" s="146"/>
      <c r="J14" s="224" t="s">
        <v>133</v>
      </c>
      <c r="K14" s="146"/>
      <c r="L14" s="146" t="str">
        <f>IF(入力シート!$E$14=入力シート!$O$12,"10",IF(入力シート!E14=入力シート!$O$13,"20",IF(入力シート!$E$14=入力シート!$O$14,"30",IF(入力シート!$E$14=入力シート!$O$15,"50",IF(入力シート!$E$14=入力シート!$O$16,"51",IF(入力シート!$E$14=入力シート!$O$17,"52",IF(入力シート!$E$14=入力シート!$O$18,"53","")))))))</f>
        <v/>
      </c>
      <c r="M14" s="146"/>
      <c r="N14" s="17" t="str">
        <f>IF(入力シート!$E$10=0,"","5")</f>
        <v/>
      </c>
      <c r="O14" s="149" t="str">
        <f>IF(入力シート!$E$10=0,"",入力シート!$E$10)</f>
        <v/>
      </c>
      <c r="P14" s="149"/>
      <c r="Q14" s="149" t="str">
        <f>IF(入力シート!$H$10=0,"",入力シート!$H$10)</f>
        <v/>
      </c>
      <c r="R14" s="149"/>
      <c r="S14" s="149" t="str">
        <f>IF(入力シート!$J$10=0,"",入力シート!$J$10)</f>
        <v/>
      </c>
      <c r="T14" s="150"/>
      <c r="U14" s="152"/>
      <c r="V14" s="144"/>
      <c r="W14" s="144"/>
      <c r="X14" s="148"/>
      <c r="Y14" s="148"/>
      <c r="Z14" s="148"/>
      <c r="AA14" s="148"/>
      <c r="AB14" s="148"/>
      <c r="AC14" s="148"/>
      <c r="AD14" s="148"/>
      <c r="AE14" s="148"/>
      <c r="AF14" s="148"/>
      <c r="AH14" s="35"/>
      <c r="AI14" s="151"/>
      <c r="AJ14" s="151"/>
      <c r="AK14" s="151"/>
      <c r="AL14" s="151"/>
      <c r="AM14" s="151"/>
      <c r="AN14" s="144">
        <v>20</v>
      </c>
      <c r="AO14" s="145"/>
      <c r="AP14" s="146">
        <v>81</v>
      </c>
      <c r="AQ14" s="146"/>
      <c r="AR14" s="146" t="str">
        <f>J14</f>
        <v>04</v>
      </c>
      <c r="AS14" s="146"/>
      <c r="AT14" s="146" t="str">
        <f>L14</f>
        <v/>
      </c>
      <c r="AU14" s="146"/>
      <c r="AV14" s="17" t="str">
        <f>N14</f>
        <v/>
      </c>
      <c r="AW14" s="149" t="str">
        <f>O14</f>
        <v/>
      </c>
      <c r="AX14" s="149"/>
      <c r="AY14" s="149" t="str">
        <f>Q14</f>
        <v/>
      </c>
      <c r="AZ14" s="149"/>
      <c r="BA14" s="149" t="str">
        <f>S14</f>
        <v/>
      </c>
      <c r="BB14" s="150"/>
      <c r="BC14" s="152"/>
      <c r="BD14" s="144"/>
      <c r="BE14" s="144"/>
      <c r="BF14" s="148"/>
      <c r="BG14" s="148"/>
      <c r="BH14" s="148"/>
      <c r="BI14" s="148"/>
      <c r="BJ14" s="148"/>
      <c r="BK14" s="148"/>
      <c r="BL14" s="148"/>
      <c r="BM14" s="148"/>
      <c r="BN14" s="148"/>
      <c r="BO14" s="36"/>
      <c r="BQ14" s="151"/>
      <c r="BR14" s="151"/>
      <c r="BS14" s="151"/>
      <c r="BT14" s="151"/>
      <c r="BU14" s="151"/>
      <c r="BV14" s="144">
        <v>20</v>
      </c>
      <c r="BW14" s="145"/>
      <c r="BX14" s="146">
        <v>81</v>
      </c>
      <c r="BY14" s="146"/>
      <c r="BZ14" s="146" t="str">
        <f>J14</f>
        <v>04</v>
      </c>
      <c r="CA14" s="146"/>
      <c r="CB14" s="146" t="str">
        <f>L14</f>
        <v/>
      </c>
      <c r="CC14" s="146"/>
      <c r="CD14" s="17" t="str">
        <f>N14</f>
        <v/>
      </c>
      <c r="CE14" s="149" t="str">
        <f>O14</f>
        <v/>
      </c>
      <c r="CF14" s="149"/>
      <c r="CG14" s="149" t="str">
        <f>Q14</f>
        <v/>
      </c>
      <c r="CH14" s="149"/>
      <c r="CI14" s="149" t="str">
        <f>S14</f>
        <v/>
      </c>
      <c r="CJ14" s="150"/>
      <c r="CK14" s="152"/>
      <c r="CL14" s="144"/>
      <c r="CM14" s="144"/>
      <c r="CN14" s="148"/>
      <c r="CO14" s="148"/>
      <c r="CP14" s="148"/>
      <c r="CQ14" s="148"/>
      <c r="CR14" s="148"/>
      <c r="CS14" s="148"/>
      <c r="CT14" s="148"/>
      <c r="CU14" s="148"/>
      <c r="CV14" s="148"/>
      <c r="CW14" s="14"/>
      <c r="CY14" s="308"/>
    </row>
    <row r="15" spans="1:103" s="13" customFormat="1" ht="16.5" customHeight="1" x14ac:dyDescent="0.15">
      <c r="A15" s="144" t="s">
        <v>15</v>
      </c>
      <c r="B15" s="144"/>
      <c r="C15" s="144"/>
      <c r="D15" s="144"/>
      <c r="E15" s="144"/>
      <c r="F15" s="144"/>
      <c r="G15" s="144"/>
      <c r="H15" s="144"/>
      <c r="I15" s="144"/>
      <c r="J15" s="144"/>
      <c r="K15" s="144"/>
      <c r="L15" s="144"/>
      <c r="M15" s="144"/>
      <c r="N15" s="144"/>
      <c r="O15" s="144"/>
      <c r="P15" s="144"/>
      <c r="Q15" s="144"/>
      <c r="R15" s="144"/>
      <c r="S15" s="145" t="s">
        <v>50</v>
      </c>
      <c r="T15" s="147"/>
      <c r="U15" s="147"/>
      <c r="V15" s="147"/>
      <c r="W15" s="147"/>
      <c r="X15" s="147"/>
      <c r="Y15" s="147"/>
      <c r="Z15" s="147"/>
      <c r="AA15" s="147"/>
      <c r="AB15" s="147"/>
      <c r="AC15" s="147"/>
      <c r="AD15" s="147"/>
      <c r="AE15" s="147"/>
      <c r="AF15" s="152"/>
      <c r="AH15" s="35"/>
      <c r="AI15" s="144" t="s">
        <v>15</v>
      </c>
      <c r="AJ15" s="144"/>
      <c r="AK15" s="144"/>
      <c r="AL15" s="144"/>
      <c r="AM15" s="144"/>
      <c r="AN15" s="144"/>
      <c r="AO15" s="144"/>
      <c r="AP15" s="144"/>
      <c r="AQ15" s="144"/>
      <c r="AR15" s="144"/>
      <c r="AS15" s="144"/>
      <c r="AT15" s="144"/>
      <c r="AU15" s="144"/>
      <c r="AV15" s="144"/>
      <c r="AW15" s="144"/>
      <c r="AX15" s="144"/>
      <c r="AY15" s="144"/>
      <c r="AZ15" s="144"/>
      <c r="BA15" s="145" t="s">
        <v>50</v>
      </c>
      <c r="BB15" s="147"/>
      <c r="BC15" s="147"/>
      <c r="BD15" s="147"/>
      <c r="BE15" s="147"/>
      <c r="BF15" s="147"/>
      <c r="BG15" s="147"/>
      <c r="BH15" s="147"/>
      <c r="BI15" s="147"/>
      <c r="BJ15" s="147"/>
      <c r="BK15" s="147"/>
      <c r="BL15" s="147"/>
      <c r="BM15" s="147"/>
      <c r="BN15" s="152"/>
      <c r="BO15" s="36"/>
      <c r="BQ15" s="144" t="s">
        <v>15</v>
      </c>
      <c r="BR15" s="144"/>
      <c r="BS15" s="144"/>
      <c r="BT15" s="144"/>
      <c r="BU15" s="144"/>
      <c r="BV15" s="144"/>
      <c r="BW15" s="144"/>
      <c r="BX15" s="144"/>
      <c r="BY15" s="144"/>
      <c r="BZ15" s="144"/>
      <c r="CA15" s="144"/>
      <c r="CB15" s="144"/>
      <c r="CC15" s="144"/>
      <c r="CD15" s="144"/>
      <c r="CE15" s="144"/>
      <c r="CF15" s="144"/>
      <c r="CG15" s="144"/>
      <c r="CH15" s="144"/>
      <c r="CI15" s="145" t="s">
        <v>50</v>
      </c>
      <c r="CJ15" s="147"/>
      <c r="CK15" s="147"/>
      <c r="CL15" s="147"/>
      <c r="CM15" s="147"/>
      <c r="CN15" s="147"/>
      <c r="CO15" s="147"/>
      <c r="CP15" s="147"/>
      <c r="CQ15" s="147"/>
      <c r="CR15" s="147"/>
      <c r="CS15" s="147"/>
      <c r="CT15" s="147"/>
      <c r="CU15" s="147"/>
      <c r="CV15" s="152"/>
      <c r="CW15" s="14"/>
      <c r="CY15" s="308"/>
    </row>
    <row r="16" spans="1:103" s="13" customFormat="1" ht="33" customHeight="1" x14ac:dyDescent="0.15">
      <c r="A16" s="145">
        <f>入力シート!E11</f>
        <v>0</v>
      </c>
      <c r="B16" s="147"/>
      <c r="C16" s="18" t="str">
        <f>IF(入力シート!$F$11=0,"",入力シート!$F$11)</f>
        <v/>
      </c>
      <c r="D16" s="19" t="s">
        <v>99</v>
      </c>
      <c r="E16" s="18" t="str">
        <f>IF(入力シート!$H$11=0,"",入力シート!$H$11)</f>
        <v/>
      </c>
      <c r="F16" s="19" t="s">
        <v>100</v>
      </c>
      <c r="G16" s="18" t="str">
        <f>IF(入力シート!$J$11=0,"",入力シート!$J$11)</f>
        <v/>
      </c>
      <c r="H16" s="19" t="s">
        <v>101</v>
      </c>
      <c r="I16" s="20" t="s">
        <v>16</v>
      </c>
      <c r="J16" s="147">
        <f>入力シート!E12</f>
        <v>0</v>
      </c>
      <c r="K16" s="147"/>
      <c r="L16" s="18" t="str">
        <f>IF(入力シート!$F$12=0,"",入力シート!$F$12)</f>
        <v/>
      </c>
      <c r="M16" s="19" t="s">
        <v>99</v>
      </c>
      <c r="N16" s="18" t="str">
        <f>IF(入力シート!$H$12=0,"",入力シート!$H$12)</f>
        <v/>
      </c>
      <c r="O16" s="19" t="s">
        <v>100</v>
      </c>
      <c r="P16" s="18" t="str">
        <f>IF(入力シート!$J$12=0,"",入力シート!$J$12)</f>
        <v/>
      </c>
      <c r="Q16" s="19" t="s">
        <v>101</v>
      </c>
      <c r="R16" s="21" t="s">
        <v>17</v>
      </c>
      <c r="S16" s="141" t="str">
        <f>IF(入力シート!$E$14=0,"",入力シート!$E$14)</f>
        <v/>
      </c>
      <c r="T16" s="142"/>
      <c r="U16" s="142"/>
      <c r="V16" s="142"/>
      <c r="W16" s="142"/>
      <c r="X16" s="142"/>
      <c r="Y16" s="142"/>
      <c r="Z16" s="142"/>
      <c r="AA16" s="142"/>
      <c r="AB16" s="142"/>
      <c r="AC16" s="142"/>
      <c r="AD16" s="142"/>
      <c r="AE16" s="142"/>
      <c r="AF16" s="143"/>
      <c r="AH16" s="35"/>
      <c r="AI16" s="145">
        <f>A16</f>
        <v>0</v>
      </c>
      <c r="AJ16" s="147"/>
      <c r="AK16" s="18" t="str">
        <f>C16</f>
        <v/>
      </c>
      <c r="AL16" s="19" t="s">
        <v>99</v>
      </c>
      <c r="AM16" s="18" t="str">
        <f>E16</f>
        <v/>
      </c>
      <c r="AN16" s="19" t="s">
        <v>100</v>
      </c>
      <c r="AO16" s="18" t="str">
        <f>G16</f>
        <v/>
      </c>
      <c r="AP16" s="19" t="s">
        <v>101</v>
      </c>
      <c r="AQ16" s="20" t="s">
        <v>16</v>
      </c>
      <c r="AR16" s="147">
        <f>J16</f>
        <v>0</v>
      </c>
      <c r="AS16" s="147"/>
      <c r="AT16" s="18" t="str">
        <f>L16</f>
        <v/>
      </c>
      <c r="AU16" s="19" t="s">
        <v>99</v>
      </c>
      <c r="AV16" s="18" t="str">
        <f>N16</f>
        <v/>
      </c>
      <c r="AW16" s="19" t="s">
        <v>100</v>
      </c>
      <c r="AX16" s="18" t="str">
        <f>P16</f>
        <v/>
      </c>
      <c r="AY16" s="19" t="s">
        <v>101</v>
      </c>
      <c r="AZ16" s="21" t="s">
        <v>17</v>
      </c>
      <c r="BA16" s="141" t="str">
        <f>S16</f>
        <v/>
      </c>
      <c r="BB16" s="142"/>
      <c r="BC16" s="142"/>
      <c r="BD16" s="142"/>
      <c r="BE16" s="142"/>
      <c r="BF16" s="142"/>
      <c r="BG16" s="142"/>
      <c r="BH16" s="142"/>
      <c r="BI16" s="142"/>
      <c r="BJ16" s="142"/>
      <c r="BK16" s="142"/>
      <c r="BL16" s="142"/>
      <c r="BM16" s="142"/>
      <c r="BN16" s="143"/>
      <c r="BO16" s="36"/>
      <c r="BQ16" s="145">
        <f>A16</f>
        <v>0</v>
      </c>
      <c r="BR16" s="147"/>
      <c r="BS16" s="18" t="str">
        <f>C16</f>
        <v/>
      </c>
      <c r="BT16" s="19" t="s">
        <v>99</v>
      </c>
      <c r="BU16" s="18" t="str">
        <f>E16</f>
        <v/>
      </c>
      <c r="BV16" s="19" t="s">
        <v>100</v>
      </c>
      <c r="BW16" s="18" t="str">
        <f>G16</f>
        <v/>
      </c>
      <c r="BX16" s="19" t="s">
        <v>101</v>
      </c>
      <c r="BY16" s="20" t="s">
        <v>16</v>
      </c>
      <c r="BZ16" s="147">
        <f>J16</f>
        <v>0</v>
      </c>
      <c r="CA16" s="147"/>
      <c r="CB16" s="18" t="str">
        <f>L16</f>
        <v/>
      </c>
      <c r="CC16" s="19" t="s">
        <v>99</v>
      </c>
      <c r="CD16" s="18" t="str">
        <f>N16</f>
        <v/>
      </c>
      <c r="CE16" s="19" t="s">
        <v>100</v>
      </c>
      <c r="CF16" s="18" t="str">
        <f>P16</f>
        <v/>
      </c>
      <c r="CG16" s="19" t="s">
        <v>101</v>
      </c>
      <c r="CH16" s="21" t="s">
        <v>17</v>
      </c>
      <c r="CI16" s="141" t="str">
        <f>S16</f>
        <v/>
      </c>
      <c r="CJ16" s="142"/>
      <c r="CK16" s="142"/>
      <c r="CL16" s="142"/>
      <c r="CM16" s="142"/>
      <c r="CN16" s="142"/>
      <c r="CO16" s="142"/>
      <c r="CP16" s="142"/>
      <c r="CQ16" s="142"/>
      <c r="CR16" s="142"/>
      <c r="CS16" s="142"/>
      <c r="CT16" s="142"/>
      <c r="CU16" s="142"/>
      <c r="CV16" s="143"/>
      <c r="CW16" s="14"/>
      <c r="CY16" s="308"/>
    </row>
    <row r="17" spans="1:103" s="13" customFormat="1" ht="10.5" customHeight="1" x14ac:dyDescent="0.15">
      <c r="A17" s="226" t="s">
        <v>53</v>
      </c>
      <c r="B17" s="227"/>
      <c r="C17" s="200" t="s">
        <v>18</v>
      </c>
      <c r="D17" s="201"/>
      <c r="E17" s="201"/>
      <c r="F17" s="201"/>
      <c r="G17" s="201"/>
      <c r="H17" s="202"/>
      <c r="I17" s="221">
        <v>1</v>
      </c>
      <c r="J17" s="221"/>
      <c r="K17" s="222" t="s">
        <v>22</v>
      </c>
      <c r="L17" s="223"/>
      <c r="M17" s="156" t="s">
        <v>23</v>
      </c>
      <c r="N17" s="198"/>
      <c r="O17" s="155" t="s">
        <v>24</v>
      </c>
      <c r="P17" s="156"/>
      <c r="Q17" s="156" t="s">
        <v>25</v>
      </c>
      <c r="R17" s="156"/>
      <c r="S17" s="156" t="s">
        <v>22</v>
      </c>
      <c r="T17" s="219"/>
      <c r="U17" s="155" t="s">
        <v>23</v>
      </c>
      <c r="V17" s="156"/>
      <c r="W17" s="156" t="s">
        <v>26</v>
      </c>
      <c r="X17" s="156"/>
      <c r="Y17" s="156" t="s">
        <v>25</v>
      </c>
      <c r="Z17" s="219"/>
      <c r="AA17" s="220" t="s">
        <v>22</v>
      </c>
      <c r="AB17" s="156"/>
      <c r="AC17" s="156" t="s">
        <v>23</v>
      </c>
      <c r="AD17" s="156"/>
      <c r="AE17" s="232" t="s">
        <v>27</v>
      </c>
      <c r="AF17" s="222"/>
      <c r="AH17" s="35"/>
      <c r="AI17" s="226" t="s">
        <v>53</v>
      </c>
      <c r="AJ17" s="227"/>
      <c r="AK17" s="200" t="s">
        <v>18</v>
      </c>
      <c r="AL17" s="201"/>
      <c r="AM17" s="201"/>
      <c r="AN17" s="201"/>
      <c r="AO17" s="201"/>
      <c r="AP17" s="202"/>
      <c r="AQ17" s="221">
        <v>1</v>
      </c>
      <c r="AR17" s="221"/>
      <c r="AS17" s="222" t="s">
        <v>22</v>
      </c>
      <c r="AT17" s="223"/>
      <c r="AU17" s="156" t="s">
        <v>23</v>
      </c>
      <c r="AV17" s="198"/>
      <c r="AW17" s="155" t="s">
        <v>24</v>
      </c>
      <c r="AX17" s="156"/>
      <c r="AY17" s="156" t="s">
        <v>25</v>
      </c>
      <c r="AZ17" s="156"/>
      <c r="BA17" s="156" t="s">
        <v>22</v>
      </c>
      <c r="BB17" s="219"/>
      <c r="BC17" s="155" t="s">
        <v>23</v>
      </c>
      <c r="BD17" s="156"/>
      <c r="BE17" s="156" t="s">
        <v>26</v>
      </c>
      <c r="BF17" s="156"/>
      <c r="BG17" s="156" t="s">
        <v>25</v>
      </c>
      <c r="BH17" s="219"/>
      <c r="BI17" s="220" t="s">
        <v>22</v>
      </c>
      <c r="BJ17" s="156"/>
      <c r="BK17" s="156" t="s">
        <v>23</v>
      </c>
      <c r="BL17" s="156"/>
      <c r="BM17" s="232" t="s">
        <v>27</v>
      </c>
      <c r="BN17" s="222"/>
      <c r="BO17" s="36"/>
      <c r="BQ17" s="226" t="s">
        <v>53</v>
      </c>
      <c r="BR17" s="227"/>
      <c r="BS17" s="200" t="s">
        <v>18</v>
      </c>
      <c r="BT17" s="201"/>
      <c r="BU17" s="201"/>
      <c r="BV17" s="201"/>
      <c r="BW17" s="201"/>
      <c r="BX17" s="202"/>
      <c r="BY17" s="221">
        <v>1</v>
      </c>
      <c r="BZ17" s="221"/>
      <c r="CA17" s="222" t="s">
        <v>22</v>
      </c>
      <c r="CB17" s="223"/>
      <c r="CC17" s="156" t="s">
        <v>23</v>
      </c>
      <c r="CD17" s="198"/>
      <c r="CE17" s="155" t="s">
        <v>24</v>
      </c>
      <c r="CF17" s="156"/>
      <c r="CG17" s="156" t="s">
        <v>25</v>
      </c>
      <c r="CH17" s="156"/>
      <c r="CI17" s="156" t="s">
        <v>22</v>
      </c>
      <c r="CJ17" s="219"/>
      <c r="CK17" s="155" t="s">
        <v>23</v>
      </c>
      <c r="CL17" s="156"/>
      <c r="CM17" s="156" t="s">
        <v>26</v>
      </c>
      <c r="CN17" s="156"/>
      <c r="CO17" s="156" t="s">
        <v>25</v>
      </c>
      <c r="CP17" s="219"/>
      <c r="CQ17" s="220" t="s">
        <v>22</v>
      </c>
      <c r="CR17" s="156"/>
      <c r="CS17" s="156" t="s">
        <v>23</v>
      </c>
      <c r="CT17" s="156"/>
      <c r="CU17" s="232" t="s">
        <v>27</v>
      </c>
      <c r="CV17" s="222"/>
      <c r="CW17" s="14"/>
      <c r="CY17" s="308"/>
    </row>
    <row r="18" spans="1:103" s="13" customFormat="1" ht="22.5" customHeight="1" x14ac:dyDescent="0.15">
      <c r="A18" s="228"/>
      <c r="B18" s="229"/>
      <c r="C18" s="203"/>
      <c r="D18" s="204"/>
      <c r="E18" s="204"/>
      <c r="F18" s="204"/>
      <c r="G18" s="204"/>
      <c r="H18" s="205"/>
      <c r="I18" s="221"/>
      <c r="J18" s="221"/>
      <c r="K18" s="166" t="str">
        <f>IF(入力シート!$E$30&gt;99999999999,"",IF(入力シート!$E15&lt;10000000000,"",MOD(ROUNDDOWN(入力シート!$E15/10000000000,0),10)))</f>
        <v/>
      </c>
      <c r="L18" s="167"/>
      <c r="M18" s="158" t="str">
        <f>IF(入力シート!$E$30&gt;99999999999,"",IF(入力シート!$E15&lt;1000000000,"",MOD(ROUNDDOWN(入力シート!$E15/1000000000,0),10)))</f>
        <v/>
      </c>
      <c r="N18" s="199"/>
      <c r="O18" s="157" t="str">
        <f>IF(入力シート!$E$30&gt;99999999999,"",IF(入力シート!$E15&lt;100000000,"",MOD(ROUNDDOWN(入力シート!$E15/100000000,0),10)))</f>
        <v/>
      </c>
      <c r="P18" s="158"/>
      <c r="Q18" s="158" t="str">
        <f>IF(入力シート!$E$30&gt;99999999999,"",IF(入力シート!$E15&lt;10000000,"",MOD(ROUNDDOWN(入力シート!$E15/10000000,0),10)))</f>
        <v/>
      </c>
      <c r="R18" s="158"/>
      <c r="S18" s="158" t="str">
        <f>IF(入力シート!$E$30&gt;99999999999,"",IF(入力シート!$E15&lt;1000000,"",MOD(ROUNDDOWN(入力シート!$E15/1000000,0),10)))</f>
        <v/>
      </c>
      <c r="T18" s="225"/>
      <c r="U18" s="157" t="str">
        <f>IF(入力シート!$E$30&gt;99999999999,"",IF(入力シート!$E15&lt;100000,"",MOD(ROUNDDOWN(入力シート!$E15/100000,0),10)))</f>
        <v/>
      </c>
      <c r="V18" s="158"/>
      <c r="W18" s="158" t="str">
        <f>IF(入力シート!$E$30&gt;99999999999,"",IF(入力シート!$E15&lt;10000,"",MOD(ROUNDDOWN(入力シート!$E15/10000,0),10)))</f>
        <v/>
      </c>
      <c r="X18" s="158"/>
      <c r="Y18" s="158" t="str">
        <f>IF(入力シート!$E$30&gt;99999999999,"",IF(入力シート!$E15&lt;1000,"",MOD(ROUNDDOWN(入力シート!$E15/1000,0),10)))</f>
        <v/>
      </c>
      <c r="Z18" s="225"/>
      <c r="AA18" s="170" t="str">
        <f>IF(入力シート!$E$30&gt;99999999999,"",IF(入力シート!$E15&lt;100,"",MOD(ROUNDDOWN(入力シート!$E15/100,0),10)))</f>
        <v/>
      </c>
      <c r="AB18" s="158"/>
      <c r="AC18" s="158" t="str">
        <f>IF(入力シート!$E$30&gt;99999999999,"",IF(入力シート!$E15&lt;10,"",(RIGHT(入力シート!$E15,2)-RIGHT(入力シート!$E15,1))/10))</f>
        <v/>
      </c>
      <c r="AD18" s="158"/>
      <c r="AE18" s="165" t="str">
        <f>IF(入力シート!$E$30&gt;99999999999,"",IF(入力シート!$E15=0,"",RIGHT(入力シート!$E15,1)))</f>
        <v/>
      </c>
      <c r="AF18" s="166"/>
      <c r="AH18" s="35"/>
      <c r="AI18" s="228"/>
      <c r="AJ18" s="229"/>
      <c r="AK18" s="203"/>
      <c r="AL18" s="204"/>
      <c r="AM18" s="204"/>
      <c r="AN18" s="204"/>
      <c r="AO18" s="204"/>
      <c r="AP18" s="205"/>
      <c r="AQ18" s="221"/>
      <c r="AR18" s="221"/>
      <c r="AS18" s="166" t="str">
        <f>K18</f>
        <v/>
      </c>
      <c r="AT18" s="167"/>
      <c r="AU18" s="158" t="str">
        <f>M18</f>
        <v/>
      </c>
      <c r="AV18" s="199"/>
      <c r="AW18" s="157" t="str">
        <f>O18</f>
        <v/>
      </c>
      <c r="AX18" s="158"/>
      <c r="AY18" s="158" t="str">
        <f>Q18</f>
        <v/>
      </c>
      <c r="AZ18" s="158"/>
      <c r="BA18" s="158" t="str">
        <f>S18</f>
        <v/>
      </c>
      <c r="BB18" s="225"/>
      <c r="BC18" s="157" t="str">
        <f>U18</f>
        <v/>
      </c>
      <c r="BD18" s="158"/>
      <c r="BE18" s="158" t="str">
        <f>W18</f>
        <v/>
      </c>
      <c r="BF18" s="158"/>
      <c r="BG18" s="158" t="str">
        <f>Y18</f>
        <v/>
      </c>
      <c r="BH18" s="225"/>
      <c r="BI18" s="170" t="str">
        <f>AA18</f>
        <v/>
      </c>
      <c r="BJ18" s="158"/>
      <c r="BK18" s="158" t="str">
        <f>AC18</f>
        <v/>
      </c>
      <c r="BL18" s="158"/>
      <c r="BM18" s="165" t="str">
        <f>AE18</f>
        <v/>
      </c>
      <c r="BN18" s="166"/>
      <c r="BO18" s="36"/>
      <c r="BQ18" s="228"/>
      <c r="BR18" s="229"/>
      <c r="BS18" s="203"/>
      <c r="BT18" s="204"/>
      <c r="BU18" s="204"/>
      <c r="BV18" s="204"/>
      <c r="BW18" s="204"/>
      <c r="BX18" s="205"/>
      <c r="BY18" s="221"/>
      <c r="BZ18" s="221"/>
      <c r="CA18" s="166" t="str">
        <f>K18</f>
        <v/>
      </c>
      <c r="CB18" s="167"/>
      <c r="CC18" s="158" t="str">
        <f>M18</f>
        <v/>
      </c>
      <c r="CD18" s="199"/>
      <c r="CE18" s="157" t="str">
        <f>O18</f>
        <v/>
      </c>
      <c r="CF18" s="158"/>
      <c r="CG18" s="158" t="str">
        <f>Q18</f>
        <v/>
      </c>
      <c r="CH18" s="158"/>
      <c r="CI18" s="158" t="str">
        <f>S18</f>
        <v/>
      </c>
      <c r="CJ18" s="225"/>
      <c r="CK18" s="157" t="str">
        <f>U18</f>
        <v/>
      </c>
      <c r="CL18" s="158"/>
      <c r="CM18" s="158" t="str">
        <f>W18</f>
        <v/>
      </c>
      <c r="CN18" s="158"/>
      <c r="CO18" s="158" t="str">
        <f>Y18</f>
        <v/>
      </c>
      <c r="CP18" s="225"/>
      <c r="CQ18" s="170" t="str">
        <f>AA18</f>
        <v/>
      </c>
      <c r="CR18" s="158"/>
      <c r="CS18" s="158" t="str">
        <f>AC18</f>
        <v/>
      </c>
      <c r="CT18" s="158"/>
      <c r="CU18" s="165" t="str">
        <f>AE18</f>
        <v/>
      </c>
      <c r="CV18" s="166"/>
      <c r="CW18" s="14"/>
      <c r="CY18" s="308"/>
    </row>
    <row r="19" spans="1:103" ht="16.5" customHeight="1" x14ac:dyDescent="0.15">
      <c r="A19" s="228"/>
      <c r="B19" s="229"/>
      <c r="C19" s="200" t="s">
        <v>19</v>
      </c>
      <c r="D19" s="201"/>
      <c r="E19" s="201"/>
      <c r="F19" s="201"/>
      <c r="G19" s="201"/>
      <c r="H19" s="202"/>
      <c r="I19" s="196">
        <v>2</v>
      </c>
      <c r="J19" s="196"/>
      <c r="K19" s="162" t="str">
        <f>IF(入力シート!$E$30&gt;99999999999,"",IF(入力シート!$E16&lt;10000000000,"",MOD(ROUNDDOWN(入力シート!$E16/10000000000,0),10)))</f>
        <v/>
      </c>
      <c r="L19" s="163"/>
      <c r="M19" s="159" t="str">
        <f>IF(入力シート!$E$30&gt;99999999999,"",IF(入力シート!$E16&lt;1000000000,"",MOD(ROUNDDOWN(入力シート!$E16/1000000000,0),10)))</f>
        <v/>
      </c>
      <c r="N19" s="164"/>
      <c r="O19" s="161" t="str">
        <f>IF(入力シート!$E$30&gt;99999999999,"",IF(入力シート!$E16&lt;100000000,"",MOD(ROUNDDOWN(入力シート!$E16/100000000,0),10)))</f>
        <v/>
      </c>
      <c r="P19" s="159"/>
      <c r="Q19" s="159" t="str">
        <f>IF(入力シート!$E$30&gt;99999999999,"",IF(入力シート!$E16&lt;10000000,"",MOD(ROUNDDOWN(入力シート!$E16/10000000,0),10)))</f>
        <v/>
      </c>
      <c r="R19" s="159"/>
      <c r="S19" s="159" t="str">
        <f>IF(入力シート!$E$30&gt;99999999999,"",IF(入力シート!$E16&lt;1000000,"",MOD(ROUNDDOWN(入力シート!$E16/1000000,0),10)))</f>
        <v/>
      </c>
      <c r="T19" s="160"/>
      <c r="U19" s="161" t="str">
        <f>IF(入力シート!$E$30&gt;99999999999,"",IF(入力シート!$E16&lt;100000,"",MOD(ROUNDDOWN(入力シート!$E16/100000,0),10)))</f>
        <v/>
      </c>
      <c r="V19" s="159"/>
      <c r="W19" s="159" t="str">
        <f>IF(入力シート!$E$30&gt;99999999999,"",IF(入力シート!$E16&lt;10000,"",MOD(ROUNDDOWN(入力シート!$E16/10000,0),10)))</f>
        <v/>
      </c>
      <c r="X19" s="159"/>
      <c r="Y19" s="159" t="str">
        <f>IF(入力シート!$E$30&gt;99999999999,"",IF(入力シート!$E16&lt;1000,"",MOD(ROUNDDOWN(入力シート!$E16/1000,0),10)))</f>
        <v/>
      </c>
      <c r="Z19" s="160"/>
      <c r="AA19" s="168" t="str">
        <f>IF(入力シート!$E$30&gt;99999999999,"",IF(入力シート!$E16&lt;100,"",MOD(ROUNDDOWN(入力シート!$E16/100,0),10)))</f>
        <v/>
      </c>
      <c r="AB19" s="159"/>
      <c r="AC19" s="159" t="str">
        <f>IF(入力シート!$E$30&gt;99999999999,"",IF(入力シート!$E16&lt;10,"",(RIGHT(入力シート!$E16,2)-RIGHT(入力シート!$E16,1))/10))</f>
        <v/>
      </c>
      <c r="AD19" s="159"/>
      <c r="AE19" s="169" t="str">
        <f>IF(入力シート!$E$30&gt;99999999999,"",IF(入力シート!$E16=0,"",RIGHT(入力シート!$E16,1)))</f>
        <v/>
      </c>
      <c r="AF19" s="162"/>
      <c r="AG19" s="13"/>
      <c r="AH19" s="35"/>
      <c r="AI19" s="228"/>
      <c r="AJ19" s="229"/>
      <c r="AK19" s="200" t="s">
        <v>19</v>
      </c>
      <c r="AL19" s="201"/>
      <c r="AM19" s="201"/>
      <c r="AN19" s="201"/>
      <c r="AO19" s="201"/>
      <c r="AP19" s="202"/>
      <c r="AQ19" s="196">
        <v>2</v>
      </c>
      <c r="AR19" s="196"/>
      <c r="AS19" s="162" t="str">
        <f>K19</f>
        <v/>
      </c>
      <c r="AT19" s="163"/>
      <c r="AU19" s="159" t="str">
        <f>M19</f>
        <v/>
      </c>
      <c r="AV19" s="164"/>
      <c r="AW19" s="161" t="str">
        <f>O19</f>
        <v/>
      </c>
      <c r="AX19" s="159"/>
      <c r="AY19" s="159" t="str">
        <f>Q19</f>
        <v/>
      </c>
      <c r="AZ19" s="159"/>
      <c r="BA19" s="159" t="str">
        <f>S19</f>
        <v/>
      </c>
      <c r="BB19" s="160"/>
      <c r="BC19" s="161" t="str">
        <f>U19</f>
        <v/>
      </c>
      <c r="BD19" s="159"/>
      <c r="BE19" s="159" t="str">
        <f>W19</f>
        <v/>
      </c>
      <c r="BF19" s="159"/>
      <c r="BG19" s="159" t="str">
        <f>Y19</f>
        <v/>
      </c>
      <c r="BH19" s="160"/>
      <c r="BI19" s="168" t="str">
        <f>AA19</f>
        <v/>
      </c>
      <c r="BJ19" s="159"/>
      <c r="BK19" s="159" t="str">
        <f>AC19</f>
        <v/>
      </c>
      <c r="BL19" s="159"/>
      <c r="BM19" s="169" t="str">
        <f>AE19</f>
        <v/>
      </c>
      <c r="BN19" s="162"/>
      <c r="BO19" s="36"/>
      <c r="BP19" s="13"/>
      <c r="BQ19" s="228"/>
      <c r="BR19" s="229"/>
      <c r="BS19" s="200" t="s">
        <v>19</v>
      </c>
      <c r="BT19" s="201"/>
      <c r="BU19" s="201"/>
      <c r="BV19" s="201"/>
      <c r="BW19" s="201"/>
      <c r="BX19" s="202"/>
      <c r="BY19" s="196">
        <v>2</v>
      </c>
      <c r="BZ19" s="196"/>
      <c r="CA19" s="162" t="str">
        <f>K19</f>
        <v/>
      </c>
      <c r="CB19" s="163"/>
      <c r="CC19" s="159" t="str">
        <f>M19</f>
        <v/>
      </c>
      <c r="CD19" s="164"/>
      <c r="CE19" s="161" t="str">
        <f>O19</f>
        <v/>
      </c>
      <c r="CF19" s="159"/>
      <c r="CG19" s="159" t="str">
        <f>Q19</f>
        <v/>
      </c>
      <c r="CH19" s="159"/>
      <c r="CI19" s="159" t="str">
        <f>S19</f>
        <v/>
      </c>
      <c r="CJ19" s="160"/>
      <c r="CK19" s="161" t="str">
        <f>U19</f>
        <v/>
      </c>
      <c r="CL19" s="159"/>
      <c r="CM19" s="159" t="str">
        <f>W19</f>
        <v/>
      </c>
      <c r="CN19" s="159"/>
      <c r="CO19" s="159" t="str">
        <f>Y19</f>
        <v/>
      </c>
      <c r="CP19" s="160"/>
      <c r="CQ19" s="168" t="str">
        <f>AA19</f>
        <v/>
      </c>
      <c r="CR19" s="159"/>
      <c r="CS19" s="159" t="str">
        <f>AC19</f>
        <v/>
      </c>
      <c r="CT19" s="159"/>
      <c r="CU19" s="169" t="str">
        <f>AE19</f>
        <v/>
      </c>
      <c r="CV19" s="162"/>
      <c r="CW19" s="14"/>
      <c r="CY19" s="308"/>
    </row>
    <row r="20" spans="1:103" ht="16.5" customHeight="1" x14ac:dyDescent="0.15">
      <c r="A20" s="228"/>
      <c r="B20" s="229"/>
      <c r="C20" s="203"/>
      <c r="D20" s="204"/>
      <c r="E20" s="204"/>
      <c r="F20" s="204"/>
      <c r="G20" s="204"/>
      <c r="H20" s="205"/>
      <c r="I20" s="196"/>
      <c r="J20" s="196"/>
      <c r="K20" s="162" t="str">
        <f>IF(入力シート!$E$30&gt;99999999999,"",IF(入力シート!$E17&lt;10000000000,"",MOD(ROUNDDOWN(入力シート!$E17/10000000000,0),10)))</f>
        <v/>
      </c>
      <c r="L20" s="163"/>
      <c r="M20" s="159" t="str">
        <f>IF(入力シート!$E$30&gt;99999999999,"",IF(入力シート!$E17&lt;1000000000,"",MOD(ROUNDDOWN(入力シート!$E17/1000000000,0),10)))</f>
        <v/>
      </c>
      <c r="N20" s="164"/>
      <c r="O20" s="161" t="str">
        <f>IF(入力シート!$E$30&gt;99999999999,"",IF(入力シート!$E17&lt;100000000,"",MOD(ROUNDDOWN(入力シート!$E17/100000000,0),10)))</f>
        <v/>
      </c>
      <c r="P20" s="159"/>
      <c r="Q20" s="159" t="str">
        <f>IF(入力シート!$E$30&gt;99999999999,"",IF(入力シート!$E17&lt;10000000,"",MOD(ROUNDDOWN(入力シート!$E17/10000000,0),10)))</f>
        <v/>
      </c>
      <c r="R20" s="159"/>
      <c r="S20" s="159" t="str">
        <f>IF(入力シート!$E$30&gt;99999999999,"",IF(入力シート!$E17&lt;1000000,"",MOD(ROUNDDOWN(入力シート!$E17/1000000,0),10)))</f>
        <v/>
      </c>
      <c r="T20" s="160"/>
      <c r="U20" s="161" t="str">
        <f>IF(入力シート!$E$30&gt;99999999999,"",IF(入力シート!$E17&lt;100000,"",MOD(ROUNDDOWN(入力シート!$E17/100000,0),10)))</f>
        <v/>
      </c>
      <c r="V20" s="159"/>
      <c r="W20" s="159" t="str">
        <f>IF(入力シート!$E$30&gt;99999999999,"",IF(入力シート!$E17&lt;10000,"",MOD(ROUNDDOWN(入力シート!$E17/10000,0),10)))</f>
        <v/>
      </c>
      <c r="X20" s="159"/>
      <c r="Y20" s="159" t="str">
        <f>IF(入力シート!$E$30&gt;99999999999,"",IF(入力シート!$E17&lt;1000,"",MOD(ROUNDDOWN(入力シート!$E17/1000,0),10)))</f>
        <v/>
      </c>
      <c r="Z20" s="160"/>
      <c r="AA20" s="168" t="str">
        <f>IF(入力シート!$E$30&gt;99999999999,"",IF(入力シート!$E17&lt;100,"",MOD(ROUNDDOWN(入力シート!$E17/100,0),10)))</f>
        <v/>
      </c>
      <c r="AB20" s="159"/>
      <c r="AC20" s="159" t="str">
        <f>IF(入力シート!$E$30&gt;99999999999,"",IF(入力シート!$E17&lt;10,"",(RIGHT(入力シート!$E17,2)-RIGHT(入力シート!$E17,1))/10))</f>
        <v/>
      </c>
      <c r="AD20" s="159"/>
      <c r="AE20" s="169" t="str">
        <f>IF(入力シート!$E$30&gt;99999999999,"",IF(入力シート!$E17=0,"",RIGHT(入力シート!$E17,1)))</f>
        <v/>
      </c>
      <c r="AF20" s="162"/>
      <c r="AG20" s="13"/>
      <c r="AH20" s="35"/>
      <c r="AI20" s="228"/>
      <c r="AJ20" s="229"/>
      <c r="AK20" s="203"/>
      <c r="AL20" s="204"/>
      <c r="AM20" s="204"/>
      <c r="AN20" s="204"/>
      <c r="AO20" s="204"/>
      <c r="AP20" s="205"/>
      <c r="AQ20" s="196"/>
      <c r="AR20" s="196"/>
      <c r="AS20" s="162"/>
      <c r="AT20" s="163"/>
      <c r="AU20" s="159"/>
      <c r="AV20" s="164"/>
      <c r="AW20" s="161"/>
      <c r="AX20" s="159"/>
      <c r="AY20" s="159"/>
      <c r="AZ20" s="159"/>
      <c r="BA20" s="159"/>
      <c r="BB20" s="160"/>
      <c r="BC20" s="161"/>
      <c r="BD20" s="159"/>
      <c r="BE20" s="159"/>
      <c r="BF20" s="159"/>
      <c r="BG20" s="159"/>
      <c r="BH20" s="160"/>
      <c r="BI20" s="168"/>
      <c r="BJ20" s="159"/>
      <c r="BK20" s="159"/>
      <c r="BL20" s="159"/>
      <c r="BM20" s="169"/>
      <c r="BN20" s="162"/>
      <c r="BO20" s="36"/>
      <c r="BP20" s="13"/>
      <c r="BQ20" s="228"/>
      <c r="BR20" s="229"/>
      <c r="BS20" s="203"/>
      <c r="BT20" s="204"/>
      <c r="BU20" s="204"/>
      <c r="BV20" s="204"/>
      <c r="BW20" s="204"/>
      <c r="BX20" s="205"/>
      <c r="BY20" s="196"/>
      <c r="BZ20" s="196"/>
      <c r="CA20" s="162"/>
      <c r="CB20" s="163"/>
      <c r="CC20" s="159"/>
      <c r="CD20" s="164"/>
      <c r="CE20" s="161"/>
      <c r="CF20" s="159"/>
      <c r="CG20" s="159"/>
      <c r="CH20" s="159"/>
      <c r="CI20" s="159"/>
      <c r="CJ20" s="160"/>
      <c r="CK20" s="161"/>
      <c r="CL20" s="159"/>
      <c r="CM20" s="159"/>
      <c r="CN20" s="159"/>
      <c r="CO20" s="159"/>
      <c r="CP20" s="160"/>
      <c r="CQ20" s="168"/>
      <c r="CR20" s="159"/>
      <c r="CS20" s="159"/>
      <c r="CT20" s="159"/>
      <c r="CU20" s="169"/>
      <c r="CV20" s="162"/>
      <c r="CW20" s="14"/>
      <c r="CY20" s="308"/>
    </row>
    <row r="21" spans="1:103" ht="16.5" customHeight="1" x14ac:dyDescent="0.15">
      <c r="A21" s="228"/>
      <c r="B21" s="229"/>
      <c r="C21" s="200" t="s">
        <v>20</v>
      </c>
      <c r="D21" s="201"/>
      <c r="E21" s="201"/>
      <c r="F21" s="201"/>
      <c r="G21" s="201"/>
      <c r="H21" s="202"/>
      <c r="I21" s="196">
        <v>3</v>
      </c>
      <c r="J21" s="196"/>
      <c r="K21" s="162" t="str">
        <f>IF(入力シート!$E$30&gt;99999999999,"",IF(入力シート!$E17&lt;10000000000,"",MOD(ROUNDDOWN(入力シート!$E17/10000000000,0),10)))</f>
        <v/>
      </c>
      <c r="L21" s="163"/>
      <c r="M21" s="159" t="str">
        <f>IF(入力シート!$E$30&gt;99999999999,"",IF(入力シート!$E17&lt;1000000000,"",MOD(ROUNDDOWN(入力シート!$E17/1000000000,0),10)))</f>
        <v/>
      </c>
      <c r="N21" s="164"/>
      <c r="O21" s="161" t="str">
        <f>IF(入力シート!$E$30&gt;99999999999,"",IF(入力シート!$E17&lt;100000000,"",MOD(ROUNDDOWN(入力シート!$E17/100000000,0),10)))</f>
        <v/>
      </c>
      <c r="P21" s="159"/>
      <c r="Q21" s="159" t="str">
        <f>IF(入力シート!$E$30&gt;99999999999,"",IF(入力シート!$E17&lt;10000000,"",MOD(ROUNDDOWN(入力シート!$E17/10000000,0),10)))</f>
        <v/>
      </c>
      <c r="R21" s="159"/>
      <c r="S21" s="159" t="str">
        <f>IF(入力シート!$E$30&gt;99999999999,"",IF(入力シート!$E17&lt;1000000,"",MOD(ROUNDDOWN(入力シート!$E17/1000000,0),10)))</f>
        <v/>
      </c>
      <c r="T21" s="160"/>
      <c r="U21" s="161" t="str">
        <f>IF(入力シート!$E$30&gt;99999999999,"",IF(入力シート!$E17&lt;100000,"",MOD(ROUNDDOWN(入力シート!$E17/100000,0),10)))</f>
        <v/>
      </c>
      <c r="V21" s="159"/>
      <c r="W21" s="159" t="str">
        <f>IF(入力シート!$E$30&gt;99999999999,"",IF(入力シート!$E17&lt;10000,"",MOD(ROUNDDOWN(入力シート!$E17/10000,0),10)))</f>
        <v/>
      </c>
      <c r="X21" s="159"/>
      <c r="Y21" s="159" t="str">
        <f>IF(入力シート!$E$30&gt;99999999999,"",IF(入力シート!$E17&lt;1000,"",MOD(ROUNDDOWN(入力シート!$E17/1000,0),10)))</f>
        <v/>
      </c>
      <c r="Z21" s="160"/>
      <c r="AA21" s="168" t="str">
        <f>IF(入力シート!$E$30&gt;99999999999,"",IF(入力シート!$E17&lt;100,"",MOD(ROUNDDOWN(入力シート!$E17/100,0),10)))</f>
        <v/>
      </c>
      <c r="AB21" s="159"/>
      <c r="AC21" s="159" t="str">
        <f>IF(入力シート!$E$30&gt;99999999999,"",IF(入力シート!$E17&lt;10,"",(RIGHT(入力シート!$E17,2)-RIGHT(入力シート!$E17,1))/10))</f>
        <v/>
      </c>
      <c r="AD21" s="159"/>
      <c r="AE21" s="169" t="str">
        <f>IF(入力シート!$E$30&gt;99999999999,"",IF(入力シート!$E17=0,"",RIGHT(入力シート!$E17,1)))</f>
        <v/>
      </c>
      <c r="AF21" s="162"/>
      <c r="AG21" s="13"/>
      <c r="AH21" s="35"/>
      <c r="AI21" s="228"/>
      <c r="AJ21" s="229"/>
      <c r="AK21" s="200" t="s">
        <v>20</v>
      </c>
      <c r="AL21" s="201"/>
      <c r="AM21" s="201"/>
      <c r="AN21" s="201"/>
      <c r="AO21" s="201"/>
      <c r="AP21" s="202"/>
      <c r="AQ21" s="196">
        <v>3</v>
      </c>
      <c r="AR21" s="196"/>
      <c r="AS21" s="162" t="str">
        <f>K21</f>
        <v/>
      </c>
      <c r="AT21" s="163"/>
      <c r="AU21" s="159" t="str">
        <f>M21</f>
        <v/>
      </c>
      <c r="AV21" s="164"/>
      <c r="AW21" s="161" t="str">
        <f>O21</f>
        <v/>
      </c>
      <c r="AX21" s="159"/>
      <c r="AY21" s="159" t="str">
        <f>Q21</f>
        <v/>
      </c>
      <c r="AZ21" s="159"/>
      <c r="BA21" s="159" t="str">
        <f>S21</f>
        <v/>
      </c>
      <c r="BB21" s="160"/>
      <c r="BC21" s="161" t="str">
        <f>U21</f>
        <v/>
      </c>
      <c r="BD21" s="159"/>
      <c r="BE21" s="159" t="str">
        <f>W21</f>
        <v/>
      </c>
      <c r="BF21" s="159"/>
      <c r="BG21" s="159" t="str">
        <f>Y21</f>
        <v/>
      </c>
      <c r="BH21" s="160"/>
      <c r="BI21" s="168" t="str">
        <f>AA21</f>
        <v/>
      </c>
      <c r="BJ21" s="159"/>
      <c r="BK21" s="159" t="str">
        <f>AC21</f>
        <v/>
      </c>
      <c r="BL21" s="159"/>
      <c r="BM21" s="169" t="str">
        <f>AE21</f>
        <v/>
      </c>
      <c r="BN21" s="162"/>
      <c r="BO21" s="36"/>
      <c r="BP21" s="13"/>
      <c r="BQ21" s="228"/>
      <c r="BR21" s="229"/>
      <c r="BS21" s="200" t="s">
        <v>20</v>
      </c>
      <c r="BT21" s="201"/>
      <c r="BU21" s="201"/>
      <c r="BV21" s="201"/>
      <c r="BW21" s="201"/>
      <c r="BX21" s="202"/>
      <c r="BY21" s="196">
        <v>3</v>
      </c>
      <c r="BZ21" s="196"/>
      <c r="CA21" s="162" t="str">
        <f>K21</f>
        <v/>
      </c>
      <c r="CB21" s="163"/>
      <c r="CC21" s="159" t="str">
        <f>M21</f>
        <v/>
      </c>
      <c r="CD21" s="164"/>
      <c r="CE21" s="161" t="str">
        <f>O21</f>
        <v/>
      </c>
      <c r="CF21" s="159"/>
      <c r="CG21" s="159" t="str">
        <f>Q21</f>
        <v/>
      </c>
      <c r="CH21" s="159"/>
      <c r="CI21" s="159" t="str">
        <f>S21</f>
        <v/>
      </c>
      <c r="CJ21" s="160"/>
      <c r="CK21" s="161" t="str">
        <f>U21</f>
        <v/>
      </c>
      <c r="CL21" s="159"/>
      <c r="CM21" s="159" t="str">
        <f>W21</f>
        <v/>
      </c>
      <c r="CN21" s="159"/>
      <c r="CO21" s="159" t="str">
        <f>Y21</f>
        <v/>
      </c>
      <c r="CP21" s="160"/>
      <c r="CQ21" s="168" t="str">
        <f>AA21</f>
        <v/>
      </c>
      <c r="CR21" s="159"/>
      <c r="CS21" s="159" t="str">
        <f>AC21</f>
        <v/>
      </c>
      <c r="CT21" s="159"/>
      <c r="CU21" s="169" t="str">
        <f>AE21</f>
        <v/>
      </c>
      <c r="CV21" s="162"/>
      <c r="CW21" s="14"/>
      <c r="CY21" s="308"/>
    </row>
    <row r="22" spans="1:103" ht="16.5" customHeight="1" x14ac:dyDescent="0.15">
      <c r="A22" s="228"/>
      <c r="B22" s="229"/>
      <c r="C22" s="203"/>
      <c r="D22" s="204"/>
      <c r="E22" s="204"/>
      <c r="F22" s="204"/>
      <c r="G22" s="204"/>
      <c r="H22" s="205"/>
      <c r="I22" s="196"/>
      <c r="J22" s="196"/>
      <c r="K22" s="162" t="str">
        <f>IF(入力シート!$E$30&gt;99999999999,"",IF(入力シート!$E19&lt;10000000000,"",MOD(ROUNDDOWN(入力シート!$E19/10000000000,0),10)))</f>
        <v/>
      </c>
      <c r="L22" s="163"/>
      <c r="M22" s="159" t="str">
        <f>IF(入力シート!$E$30&gt;99999999999,"",IF(入力シート!$E19&lt;1000000000,"",MOD(ROUNDDOWN(入力シート!$E19/1000000000,0),10)))</f>
        <v/>
      </c>
      <c r="N22" s="164"/>
      <c r="O22" s="161" t="str">
        <f>IF(入力シート!$E$30&gt;99999999999,"",IF(入力シート!$E19&lt;100000000,"",MOD(ROUNDDOWN(入力シート!$E19/100000000,0),10)))</f>
        <v/>
      </c>
      <c r="P22" s="159"/>
      <c r="Q22" s="159" t="str">
        <f>IF(入力シート!$E$30&gt;99999999999,"",IF(入力シート!$E19&lt;10000000,"",MOD(ROUNDDOWN(入力シート!$E19/10000000,0),10)))</f>
        <v/>
      </c>
      <c r="R22" s="159"/>
      <c r="S22" s="159" t="str">
        <f>IF(入力シート!$E$30&gt;99999999999,"",IF(入力シート!$E19&lt;1000000,"",MOD(ROUNDDOWN(入力シート!$E19/1000000,0),10)))</f>
        <v/>
      </c>
      <c r="T22" s="160"/>
      <c r="U22" s="161" t="str">
        <f>IF(入力シート!$E$30&gt;99999999999,"",IF(入力シート!$E19&lt;100000,"",MOD(ROUNDDOWN(入力シート!$E19/100000,0),10)))</f>
        <v/>
      </c>
      <c r="V22" s="159"/>
      <c r="W22" s="159" t="str">
        <f>IF(入力シート!$E$30&gt;99999999999,"",IF(入力シート!$E19&lt;10000,"",MOD(ROUNDDOWN(入力シート!$E19/10000,0),10)))</f>
        <v/>
      </c>
      <c r="X22" s="159"/>
      <c r="Y22" s="159" t="str">
        <f>IF(入力シート!$E$30&gt;99999999999,"",IF(入力シート!$E19&lt;1000,"",MOD(ROUNDDOWN(入力シート!$E19/1000,0),10)))</f>
        <v/>
      </c>
      <c r="Z22" s="160"/>
      <c r="AA22" s="168" t="str">
        <f>IF(入力シート!$E$30&gt;99999999999,"",IF(入力シート!$E19&lt;100,"",MOD(ROUNDDOWN(入力シート!$E19/100,0),10)))</f>
        <v/>
      </c>
      <c r="AB22" s="159"/>
      <c r="AC22" s="159" t="str">
        <f>IF(入力シート!$E$30&gt;99999999999,"",IF(入力シート!$E19&lt;10,"",(RIGHT(入力シート!$E19,2)-RIGHT(入力シート!$E19,1))/10))</f>
        <v/>
      </c>
      <c r="AD22" s="159"/>
      <c r="AE22" s="169" t="str">
        <f>IF(入力シート!$E$30&gt;99999999999,"",IF(入力シート!$E19=0,"",RIGHT(入力シート!$E19,1)))</f>
        <v/>
      </c>
      <c r="AF22" s="162"/>
      <c r="AG22" s="13"/>
      <c r="AH22" s="35"/>
      <c r="AI22" s="228"/>
      <c r="AJ22" s="229"/>
      <c r="AK22" s="203"/>
      <c r="AL22" s="204"/>
      <c r="AM22" s="204"/>
      <c r="AN22" s="204"/>
      <c r="AO22" s="204"/>
      <c r="AP22" s="205"/>
      <c r="AQ22" s="196"/>
      <c r="AR22" s="196"/>
      <c r="AS22" s="162"/>
      <c r="AT22" s="163"/>
      <c r="AU22" s="159"/>
      <c r="AV22" s="164"/>
      <c r="AW22" s="161"/>
      <c r="AX22" s="159"/>
      <c r="AY22" s="159"/>
      <c r="AZ22" s="159"/>
      <c r="BA22" s="159"/>
      <c r="BB22" s="160"/>
      <c r="BC22" s="161"/>
      <c r="BD22" s="159"/>
      <c r="BE22" s="159"/>
      <c r="BF22" s="159"/>
      <c r="BG22" s="159"/>
      <c r="BH22" s="160"/>
      <c r="BI22" s="168"/>
      <c r="BJ22" s="159"/>
      <c r="BK22" s="159"/>
      <c r="BL22" s="159"/>
      <c r="BM22" s="169"/>
      <c r="BN22" s="162"/>
      <c r="BO22" s="36"/>
      <c r="BP22" s="13"/>
      <c r="BQ22" s="228"/>
      <c r="BR22" s="229"/>
      <c r="BS22" s="203"/>
      <c r="BT22" s="204"/>
      <c r="BU22" s="204"/>
      <c r="BV22" s="204"/>
      <c r="BW22" s="204"/>
      <c r="BX22" s="205"/>
      <c r="BY22" s="196"/>
      <c r="BZ22" s="196"/>
      <c r="CA22" s="162"/>
      <c r="CB22" s="163"/>
      <c r="CC22" s="159"/>
      <c r="CD22" s="164"/>
      <c r="CE22" s="161"/>
      <c r="CF22" s="159"/>
      <c r="CG22" s="159"/>
      <c r="CH22" s="159"/>
      <c r="CI22" s="159"/>
      <c r="CJ22" s="160"/>
      <c r="CK22" s="161"/>
      <c r="CL22" s="159"/>
      <c r="CM22" s="159"/>
      <c r="CN22" s="159"/>
      <c r="CO22" s="159"/>
      <c r="CP22" s="160"/>
      <c r="CQ22" s="168"/>
      <c r="CR22" s="159"/>
      <c r="CS22" s="159"/>
      <c r="CT22" s="159"/>
      <c r="CU22" s="169"/>
      <c r="CV22" s="162"/>
      <c r="CW22" s="14"/>
      <c r="CY22" s="308"/>
    </row>
    <row r="23" spans="1:103" ht="16.5" customHeight="1" x14ac:dyDescent="0.15">
      <c r="A23" s="228"/>
      <c r="B23" s="229"/>
      <c r="C23" s="200" t="s">
        <v>21</v>
      </c>
      <c r="D23" s="201"/>
      <c r="E23" s="201"/>
      <c r="F23" s="201"/>
      <c r="G23" s="201"/>
      <c r="H23" s="202"/>
      <c r="I23" s="196">
        <v>4</v>
      </c>
      <c r="J23" s="196"/>
      <c r="K23" s="162" t="str">
        <f>IF(入力シート!$E$30&gt;99999999999,"",IF(入力シート!$E18&lt;10000000000,"",MOD(ROUNDDOWN(入力シート!$E18/10000000000,0),10)))</f>
        <v/>
      </c>
      <c r="L23" s="163"/>
      <c r="M23" s="159" t="str">
        <f>IF(入力シート!$E$30&gt;99999999999,"",IF(入力シート!$E18&lt;1000000000,"",MOD(ROUNDDOWN(入力シート!$E18/1000000000,0),10)))</f>
        <v/>
      </c>
      <c r="N23" s="164"/>
      <c r="O23" s="161" t="str">
        <f>IF(入力シート!$E$30&gt;99999999999,"",IF(入力シート!$E18&lt;100000000,"",MOD(ROUNDDOWN(入力シート!$E18/100000000,0),10)))</f>
        <v/>
      </c>
      <c r="P23" s="159"/>
      <c r="Q23" s="159" t="str">
        <f>IF(入力シート!$E$30&gt;99999999999,"",IF(入力シート!$E18&lt;10000000,"",MOD(ROUNDDOWN(入力シート!$E18/10000000,0),10)))</f>
        <v/>
      </c>
      <c r="R23" s="159"/>
      <c r="S23" s="159" t="str">
        <f>IF(入力シート!$E$30&gt;99999999999,"",IF(入力シート!$E18&lt;1000000,"",MOD(ROUNDDOWN(入力シート!$E18/1000000,0),10)))</f>
        <v/>
      </c>
      <c r="T23" s="160"/>
      <c r="U23" s="161" t="str">
        <f>IF(入力シート!$E$30&gt;99999999999,"",IF(入力シート!$E18&lt;100000,"",MOD(ROUNDDOWN(入力シート!$E18/100000,0),10)))</f>
        <v/>
      </c>
      <c r="V23" s="159"/>
      <c r="W23" s="159" t="str">
        <f>IF(入力シート!$E$30&gt;99999999999,"",IF(入力シート!$E18&lt;10000,"",MOD(ROUNDDOWN(入力シート!$E18/10000,0),10)))</f>
        <v/>
      </c>
      <c r="X23" s="159"/>
      <c r="Y23" s="159" t="str">
        <f>IF(入力シート!$E$30&gt;99999999999,"",IF(入力シート!$E18&lt;1000,"",MOD(ROUNDDOWN(入力シート!$E18/1000,0),10)))</f>
        <v/>
      </c>
      <c r="Z23" s="160"/>
      <c r="AA23" s="168" t="str">
        <f>IF(入力シート!$E$30&gt;99999999999,"",IF(入力シート!$E18&lt;100,"",MOD(ROUNDDOWN(入力シート!$E18/100,0),10)))</f>
        <v/>
      </c>
      <c r="AB23" s="159"/>
      <c r="AC23" s="159" t="str">
        <f>IF(入力シート!$E$30&gt;99999999999,"",IF(入力シート!$E18&lt;10,"",(RIGHT(入力シート!$E18,2)-RIGHT(入力シート!$E18,1))/10))</f>
        <v/>
      </c>
      <c r="AD23" s="159"/>
      <c r="AE23" s="169" t="str">
        <f>IF(入力シート!$E$30&gt;99999999999,"",IF(入力シート!$E18=0,"",RIGHT(入力シート!$E18,1)))</f>
        <v/>
      </c>
      <c r="AF23" s="162"/>
      <c r="AG23" s="13"/>
      <c r="AH23" s="35"/>
      <c r="AI23" s="228"/>
      <c r="AJ23" s="229"/>
      <c r="AK23" s="200" t="s">
        <v>21</v>
      </c>
      <c r="AL23" s="201"/>
      <c r="AM23" s="201"/>
      <c r="AN23" s="201"/>
      <c r="AO23" s="201"/>
      <c r="AP23" s="202"/>
      <c r="AQ23" s="196">
        <v>4</v>
      </c>
      <c r="AR23" s="196"/>
      <c r="AS23" s="162" t="str">
        <f>K23</f>
        <v/>
      </c>
      <c r="AT23" s="163"/>
      <c r="AU23" s="159" t="str">
        <f>M23</f>
        <v/>
      </c>
      <c r="AV23" s="164"/>
      <c r="AW23" s="161" t="str">
        <f>O23</f>
        <v/>
      </c>
      <c r="AX23" s="159"/>
      <c r="AY23" s="159" t="str">
        <f>Q23</f>
        <v/>
      </c>
      <c r="AZ23" s="159"/>
      <c r="BA23" s="159" t="str">
        <f>S23</f>
        <v/>
      </c>
      <c r="BB23" s="160"/>
      <c r="BC23" s="161" t="str">
        <f>U23</f>
        <v/>
      </c>
      <c r="BD23" s="159"/>
      <c r="BE23" s="159" t="str">
        <f>W23</f>
        <v/>
      </c>
      <c r="BF23" s="159"/>
      <c r="BG23" s="159" t="str">
        <f>Y23</f>
        <v/>
      </c>
      <c r="BH23" s="160"/>
      <c r="BI23" s="168" t="str">
        <f>AA23</f>
        <v/>
      </c>
      <c r="BJ23" s="159"/>
      <c r="BK23" s="159" t="str">
        <f>AC23</f>
        <v/>
      </c>
      <c r="BL23" s="159"/>
      <c r="BM23" s="169" t="str">
        <f>AE23</f>
        <v/>
      </c>
      <c r="BN23" s="162"/>
      <c r="BO23" s="36"/>
      <c r="BP23" s="13"/>
      <c r="BQ23" s="228"/>
      <c r="BR23" s="229"/>
      <c r="BS23" s="200" t="s">
        <v>21</v>
      </c>
      <c r="BT23" s="201"/>
      <c r="BU23" s="201"/>
      <c r="BV23" s="201"/>
      <c r="BW23" s="201"/>
      <c r="BX23" s="202"/>
      <c r="BY23" s="196">
        <v>4</v>
      </c>
      <c r="BZ23" s="196"/>
      <c r="CA23" s="162" t="str">
        <f>K23</f>
        <v/>
      </c>
      <c r="CB23" s="163"/>
      <c r="CC23" s="159" t="str">
        <f>M23</f>
        <v/>
      </c>
      <c r="CD23" s="164"/>
      <c r="CE23" s="161" t="str">
        <f>O23</f>
        <v/>
      </c>
      <c r="CF23" s="159"/>
      <c r="CG23" s="159" t="str">
        <f>Q23</f>
        <v/>
      </c>
      <c r="CH23" s="159"/>
      <c r="CI23" s="159" t="str">
        <f>S23</f>
        <v/>
      </c>
      <c r="CJ23" s="160"/>
      <c r="CK23" s="161" t="str">
        <f>U23</f>
        <v/>
      </c>
      <c r="CL23" s="159"/>
      <c r="CM23" s="159" t="str">
        <f>W23</f>
        <v/>
      </c>
      <c r="CN23" s="159"/>
      <c r="CO23" s="159" t="str">
        <f>Y23</f>
        <v/>
      </c>
      <c r="CP23" s="160"/>
      <c r="CQ23" s="168" t="str">
        <f>AA23</f>
        <v/>
      </c>
      <c r="CR23" s="159"/>
      <c r="CS23" s="159" t="str">
        <f>AC23</f>
        <v/>
      </c>
      <c r="CT23" s="159"/>
      <c r="CU23" s="169" t="str">
        <f>AE23</f>
        <v/>
      </c>
      <c r="CV23" s="162"/>
      <c r="CW23" s="14"/>
      <c r="CY23" s="308"/>
    </row>
    <row r="24" spans="1:103" ht="16.5" customHeight="1" thickBot="1" x14ac:dyDescent="0.2">
      <c r="A24" s="230"/>
      <c r="B24" s="231"/>
      <c r="C24" s="203"/>
      <c r="D24" s="204"/>
      <c r="E24" s="204"/>
      <c r="F24" s="204"/>
      <c r="G24" s="204"/>
      <c r="H24" s="205"/>
      <c r="I24" s="196"/>
      <c r="J24" s="196"/>
      <c r="K24" s="162" t="str">
        <f>IF(入力シート!$E$30&gt;99999999999,"",IF(入力シート!$E21&lt;10000000000,"",MOD(ROUNDDOWN(入力シート!$E21/10000000000,0),10)))</f>
        <v/>
      </c>
      <c r="L24" s="163"/>
      <c r="M24" s="159" t="str">
        <f>IF(入力シート!$E$30&gt;99999999999,"",IF(入力シート!$E21&lt;1000000000,"",MOD(ROUNDDOWN(入力シート!$E21/1000000000,0),10)))</f>
        <v/>
      </c>
      <c r="N24" s="164"/>
      <c r="O24" s="161" t="str">
        <f>IF(入力シート!$E$30&gt;99999999999,"",IF(入力シート!$E21&lt;100000000,"",MOD(ROUNDDOWN(入力シート!$E21/100000000,0),10)))</f>
        <v/>
      </c>
      <c r="P24" s="159"/>
      <c r="Q24" s="159" t="str">
        <f>IF(入力シート!$E$30&gt;99999999999,"",IF(入力シート!$E21&lt;10000000,"",MOD(ROUNDDOWN(入力シート!$E21/10000000,0),10)))</f>
        <v/>
      </c>
      <c r="R24" s="159"/>
      <c r="S24" s="159" t="str">
        <f>IF(入力シート!$E$30&gt;99999999999,"",IF(入力シート!$E21&lt;1000000,"",MOD(ROUNDDOWN(入力シート!$E21/1000000,0),10)))</f>
        <v/>
      </c>
      <c r="T24" s="160"/>
      <c r="U24" s="161" t="str">
        <f>IF(入力シート!$E$30&gt;99999999999,"",IF(入力シート!$E21&lt;100000,"",MOD(ROUNDDOWN(入力シート!$E21/100000,0),10)))</f>
        <v/>
      </c>
      <c r="V24" s="159"/>
      <c r="W24" s="159" t="str">
        <f>IF(入力シート!$E$30&gt;99999999999,"",IF(入力シート!$E21&lt;10000,"",MOD(ROUNDDOWN(入力シート!$E21/10000,0),10)))</f>
        <v/>
      </c>
      <c r="X24" s="159"/>
      <c r="Y24" s="159" t="str">
        <f>IF(入力シート!$E$30&gt;99999999999,"",IF(入力シート!$E21&lt;1000,"",MOD(ROUNDDOWN(入力シート!$E21/1000,0),10)))</f>
        <v/>
      </c>
      <c r="Z24" s="160"/>
      <c r="AA24" s="168" t="str">
        <f>IF(入力シート!$E$30&gt;99999999999,"",IF(入力シート!$E21&lt;100,"",MOD(ROUNDDOWN(入力シート!$E21/100,0),10)))</f>
        <v/>
      </c>
      <c r="AB24" s="159"/>
      <c r="AC24" s="159" t="str">
        <f>IF(入力シート!$E$30&gt;99999999999,"",IF(入力シート!$E21&lt;10,"",(RIGHT(入力シート!$E21,2)-RIGHT(入力シート!$E21,1))/10))</f>
        <v/>
      </c>
      <c r="AD24" s="159"/>
      <c r="AE24" s="169" t="str">
        <f>IF(入力シート!$E$30&gt;99999999999,"",IF(入力シート!$E21=0,"",RIGHT(入力シート!$E21,1)))</f>
        <v/>
      </c>
      <c r="AF24" s="162"/>
      <c r="AG24" s="13"/>
      <c r="AH24" s="35"/>
      <c r="AI24" s="230"/>
      <c r="AJ24" s="231"/>
      <c r="AK24" s="203"/>
      <c r="AL24" s="204"/>
      <c r="AM24" s="204"/>
      <c r="AN24" s="204"/>
      <c r="AO24" s="204"/>
      <c r="AP24" s="205"/>
      <c r="AQ24" s="196"/>
      <c r="AR24" s="196"/>
      <c r="AS24" s="162"/>
      <c r="AT24" s="163"/>
      <c r="AU24" s="159"/>
      <c r="AV24" s="164"/>
      <c r="AW24" s="161"/>
      <c r="AX24" s="159"/>
      <c r="AY24" s="159"/>
      <c r="AZ24" s="159"/>
      <c r="BA24" s="159"/>
      <c r="BB24" s="160"/>
      <c r="BC24" s="161"/>
      <c r="BD24" s="159"/>
      <c r="BE24" s="159"/>
      <c r="BF24" s="159"/>
      <c r="BG24" s="159"/>
      <c r="BH24" s="160"/>
      <c r="BI24" s="168"/>
      <c r="BJ24" s="159"/>
      <c r="BK24" s="159"/>
      <c r="BL24" s="159"/>
      <c r="BM24" s="169"/>
      <c r="BN24" s="162"/>
      <c r="BO24" s="36"/>
      <c r="BP24" s="13"/>
      <c r="BQ24" s="230"/>
      <c r="BR24" s="231"/>
      <c r="BS24" s="203"/>
      <c r="BT24" s="204"/>
      <c r="BU24" s="204"/>
      <c r="BV24" s="204"/>
      <c r="BW24" s="204"/>
      <c r="BX24" s="205"/>
      <c r="BY24" s="196"/>
      <c r="BZ24" s="196"/>
      <c r="CA24" s="162"/>
      <c r="CB24" s="163"/>
      <c r="CC24" s="159"/>
      <c r="CD24" s="164"/>
      <c r="CE24" s="161"/>
      <c r="CF24" s="159"/>
      <c r="CG24" s="159"/>
      <c r="CH24" s="159"/>
      <c r="CI24" s="159"/>
      <c r="CJ24" s="160"/>
      <c r="CK24" s="161"/>
      <c r="CL24" s="159"/>
      <c r="CM24" s="159"/>
      <c r="CN24" s="159"/>
      <c r="CO24" s="159"/>
      <c r="CP24" s="160"/>
      <c r="CQ24" s="168"/>
      <c r="CR24" s="159"/>
      <c r="CS24" s="159"/>
      <c r="CT24" s="159"/>
      <c r="CU24" s="169"/>
      <c r="CV24" s="162"/>
      <c r="CW24" s="14"/>
      <c r="CY24" s="309"/>
    </row>
    <row r="25" spans="1:103" ht="16.5" customHeight="1" thickTop="1" thickBot="1" x14ac:dyDescent="0.2">
      <c r="A25" s="226" t="s">
        <v>143</v>
      </c>
      <c r="B25" s="227"/>
      <c r="C25" s="200" t="s">
        <v>29</v>
      </c>
      <c r="D25" s="201"/>
      <c r="E25" s="201"/>
      <c r="F25" s="201"/>
      <c r="G25" s="201"/>
      <c r="H25" s="202"/>
      <c r="I25" s="233">
        <v>5</v>
      </c>
      <c r="J25" s="196"/>
      <c r="K25" s="162" t="str">
        <f>IF(入力シート!$E$30&gt;99999999999,"",IF(入力シート!$E19&lt;10000000000,"",MOD(ROUNDDOWN(入力シート!$E19/10000000000,0),10)))</f>
        <v/>
      </c>
      <c r="L25" s="163"/>
      <c r="M25" s="159" t="str">
        <f>IF(入力シート!$E$30&gt;99999999999,"",IF(入力シート!$E19&lt;1000000000,"",MOD(ROUNDDOWN(入力シート!$E19/1000000000,0),10)))</f>
        <v/>
      </c>
      <c r="N25" s="164"/>
      <c r="O25" s="161" t="str">
        <f>IF(入力シート!$E$30&gt;99999999999,"",IF(入力シート!$E19&lt;100000000,"",MOD(ROUNDDOWN(入力シート!$E19/100000000,0),10)))</f>
        <v/>
      </c>
      <c r="P25" s="159"/>
      <c r="Q25" s="159" t="str">
        <f>IF(入力シート!$E$30&gt;99999999999,"",IF(入力シート!$E19&lt;10000000,"",MOD(ROUNDDOWN(入力シート!$E19/10000000,0),10)))</f>
        <v/>
      </c>
      <c r="R25" s="159"/>
      <c r="S25" s="159" t="str">
        <f>IF(入力シート!$E$30&gt;99999999999,"",IF(入力シート!$E19&lt;1000000,"",MOD(ROUNDDOWN(入力シート!$E19/1000000,0),10)))</f>
        <v/>
      </c>
      <c r="T25" s="160"/>
      <c r="U25" s="161" t="str">
        <f>IF(入力シート!$E$30&gt;99999999999,"",IF(入力シート!$E19&lt;100000,"",MOD(ROUNDDOWN(入力シート!$E19/100000,0),10)))</f>
        <v/>
      </c>
      <c r="V25" s="159"/>
      <c r="W25" s="159" t="str">
        <f>IF(入力シート!$E$30&gt;99999999999,"",IF(入力シート!$E19&lt;10000,"",MOD(ROUNDDOWN(入力シート!$E19/10000,0),10)))</f>
        <v/>
      </c>
      <c r="X25" s="159"/>
      <c r="Y25" s="159" t="str">
        <f>IF(入力シート!$E$30&gt;99999999999,"",IF(入力シート!$E19&lt;1000,"",MOD(ROUNDDOWN(入力シート!$E19/1000,0),10)))</f>
        <v/>
      </c>
      <c r="Z25" s="160"/>
      <c r="AA25" s="168" t="str">
        <f>IF(入力シート!$E$30&gt;99999999999,"",IF(入力シート!$E19&lt;100,"",MOD(ROUNDDOWN(入力シート!$E19/100,0),10)))</f>
        <v/>
      </c>
      <c r="AB25" s="159"/>
      <c r="AC25" s="159" t="str">
        <f>IF(入力シート!$E$30&gt;99999999999,"",IF(入力シート!$E19&lt;10,"",(RIGHT(入力シート!$E19,2)-RIGHT(入力シート!$E19,1))/10))</f>
        <v/>
      </c>
      <c r="AD25" s="159"/>
      <c r="AE25" s="169" t="str">
        <f>IF(入力シート!$E$30&gt;99999999999,"",IF(入力シート!$E19=0,"",RIGHT(入力シート!$E19,1)))</f>
        <v/>
      </c>
      <c r="AF25" s="162"/>
      <c r="AG25" s="13"/>
      <c r="AH25" s="35"/>
      <c r="AI25" s="226" t="s">
        <v>143</v>
      </c>
      <c r="AJ25" s="227"/>
      <c r="AK25" s="200" t="s">
        <v>29</v>
      </c>
      <c r="AL25" s="201"/>
      <c r="AM25" s="201"/>
      <c r="AN25" s="201"/>
      <c r="AO25" s="201"/>
      <c r="AP25" s="202"/>
      <c r="AQ25" s="233">
        <v>5</v>
      </c>
      <c r="AR25" s="196"/>
      <c r="AS25" s="162" t="str">
        <f>K25</f>
        <v/>
      </c>
      <c r="AT25" s="163"/>
      <c r="AU25" s="159" t="str">
        <f>M25</f>
        <v/>
      </c>
      <c r="AV25" s="164"/>
      <c r="AW25" s="161" t="str">
        <f>O25</f>
        <v/>
      </c>
      <c r="AX25" s="159"/>
      <c r="AY25" s="159" t="str">
        <f>Q25</f>
        <v/>
      </c>
      <c r="AZ25" s="159"/>
      <c r="BA25" s="159" t="str">
        <f>S25</f>
        <v/>
      </c>
      <c r="BB25" s="160"/>
      <c r="BC25" s="161" t="str">
        <f>U25</f>
        <v/>
      </c>
      <c r="BD25" s="159"/>
      <c r="BE25" s="159" t="str">
        <f>W25</f>
        <v/>
      </c>
      <c r="BF25" s="159"/>
      <c r="BG25" s="159" t="str">
        <f>Y25</f>
        <v/>
      </c>
      <c r="BH25" s="160"/>
      <c r="BI25" s="168" t="str">
        <f>AA25</f>
        <v/>
      </c>
      <c r="BJ25" s="159"/>
      <c r="BK25" s="159" t="str">
        <f>AC25</f>
        <v/>
      </c>
      <c r="BL25" s="159"/>
      <c r="BM25" s="169" t="str">
        <f>AE25</f>
        <v/>
      </c>
      <c r="BN25" s="162"/>
      <c r="BO25" s="36"/>
      <c r="BP25" s="13"/>
      <c r="BQ25" s="226" t="s">
        <v>143</v>
      </c>
      <c r="BR25" s="227"/>
      <c r="BS25" s="200" t="s">
        <v>29</v>
      </c>
      <c r="BT25" s="201"/>
      <c r="BU25" s="201"/>
      <c r="BV25" s="201"/>
      <c r="BW25" s="201"/>
      <c r="BX25" s="202"/>
      <c r="BY25" s="233">
        <v>5</v>
      </c>
      <c r="BZ25" s="196"/>
      <c r="CA25" s="162" t="str">
        <f>K25</f>
        <v/>
      </c>
      <c r="CB25" s="163"/>
      <c r="CC25" s="159" t="str">
        <f>M25</f>
        <v/>
      </c>
      <c r="CD25" s="164"/>
      <c r="CE25" s="161" t="str">
        <f>O25</f>
        <v/>
      </c>
      <c r="CF25" s="159"/>
      <c r="CG25" s="159" t="str">
        <f>Q25</f>
        <v/>
      </c>
      <c r="CH25" s="159"/>
      <c r="CI25" s="159" t="str">
        <f>S25</f>
        <v/>
      </c>
      <c r="CJ25" s="160"/>
      <c r="CK25" s="161" t="str">
        <f>U25</f>
        <v/>
      </c>
      <c r="CL25" s="159"/>
      <c r="CM25" s="159" t="str">
        <f>W25</f>
        <v/>
      </c>
      <c r="CN25" s="159"/>
      <c r="CO25" s="159" t="str">
        <f>Y25</f>
        <v/>
      </c>
      <c r="CP25" s="160"/>
      <c r="CQ25" s="168" t="str">
        <f>AA25</f>
        <v/>
      </c>
      <c r="CR25" s="159"/>
      <c r="CS25" s="159" t="str">
        <f>AC25</f>
        <v/>
      </c>
      <c r="CT25" s="159"/>
      <c r="CU25" s="169" t="str">
        <f>AE25</f>
        <v/>
      </c>
      <c r="CV25" s="162"/>
      <c r="CW25" s="14"/>
      <c r="CY25" s="23"/>
    </row>
    <row r="26" spans="1:103" ht="16.5" customHeight="1" thickTop="1" x14ac:dyDescent="0.15">
      <c r="A26" s="228"/>
      <c r="B26" s="229"/>
      <c r="C26" s="203"/>
      <c r="D26" s="204"/>
      <c r="E26" s="204"/>
      <c r="F26" s="204"/>
      <c r="G26" s="204"/>
      <c r="H26" s="205"/>
      <c r="I26" s="233"/>
      <c r="J26" s="196"/>
      <c r="K26" s="162" t="str">
        <f>IF(入力シート!$E$30&gt;99999999999,"",IF(入力シート!$E23&lt;10000000000,"",MOD(ROUNDDOWN(入力シート!$E23/10000000000,0),10)))</f>
        <v/>
      </c>
      <c r="L26" s="163"/>
      <c r="M26" s="159" t="str">
        <f>IF(入力シート!$E$30&gt;99999999999,"",IF(入力シート!$E23&lt;1000000000,"",MOD(ROUNDDOWN(入力シート!$E23/1000000000,0),10)))</f>
        <v/>
      </c>
      <c r="N26" s="164"/>
      <c r="O26" s="161" t="str">
        <f>IF(入力シート!$E$30&gt;99999999999,"",IF(入力シート!$E23&lt;100000000,"",MOD(ROUNDDOWN(入力シート!$E23/100000000,0),10)))</f>
        <v/>
      </c>
      <c r="P26" s="159"/>
      <c r="Q26" s="159" t="str">
        <f>IF(入力シート!$E$30&gt;99999999999,"",IF(入力シート!$E23&lt;10000000,"",MOD(ROUNDDOWN(入力シート!$E23/10000000,0),10)))</f>
        <v/>
      </c>
      <c r="R26" s="159"/>
      <c r="S26" s="159" t="str">
        <f>IF(入力シート!$E$30&gt;99999999999,"",IF(入力シート!$E23&lt;1000000,"",MOD(ROUNDDOWN(入力シート!$E23/1000000,0),10)))</f>
        <v/>
      </c>
      <c r="T26" s="160"/>
      <c r="U26" s="161" t="str">
        <f>IF(入力シート!$E$30&gt;99999999999,"",IF(入力シート!$E23&lt;100000,"",MOD(ROUNDDOWN(入力シート!$E23/100000,0),10)))</f>
        <v/>
      </c>
      <c r="V26" s="159"/>
      <c r="W26" s="159" t="str">
        <f>IF(入力シート!$E$30&gt;99999999999,"",IF(入力シート!$E23&lt;10000,"",MOD(ROUNDDOWN(入力シート!$E23/10000,0),10)))</f>
        <v/>
      </c>
      <c r="X26" s="159"/>
      <c r="Y26" s="159" t="str">
        <f>IF(入力シート!$E$30&gt;99999999999,"",IF(入力シート!$E23&lt;1000,"",MOD(ROUNDDOWN(入力シート!$E23/1000,0),10)))</f>
        <v/>
      </c>
      <c r="Z26" s="160"/>
      <c r="AA26" s="168" t="str">
        <f>IF(入力シート!$E$30&gt;99999999999,"",IF(入力シート!$E23&lt;100,"",MOD(ROUNDDOWN(入力シート!$E23/100,0),10)))</f>
        <v/>
      </c>
      <c r="AB26" s="159"/>
      <c r="AC26" s="159" t="str">
        <f>IF(入力シート!$E$30&gt;99999999999,"",IF(入力シート!$E23&lt;10,"",(RIGHT(入力シート!$E23,2)-RIGHT(入力シート!$E23,1))/10))</f>
        <v/>
      </c>
      <c r="AD26" s="159"/>
      <c r="AE26" s="169" t="str">
        <f>IF(入力シート!$E$30&gt;99999999999,"",IF(入力シート!$E23=0,"",RIGHT(入力シート!$E23,1)))</f>
        <v/>
      </c>
      <c r="AF26" s="162"/>
      <c r="AG26" s="13"/>
      <c r="AH26" s="35"/>
      <c r="AI26" s="228"/>
      <c r="AJ26" s="229"/>
      <c r="AK26" s="203"/>
      <c r="AL26" s="204"/>
      <c r="AM26" s="204"/>
      <c r="AN26" s="204"/>
      <c r="AO26" s="204"/>
      <c r="AP26" s="205"/>
      <c r="AQ26" s="233"/>
      <c r="AR26" s="196"/>
      <c r="AS26" s="162"/>
      <c r="AT26" s="163"/>
      <c r="AU26" s="159"/>
      <c r="AV26" s="164"/>
      <c r="AW26" s="161"/>
      <c r="AX26" s="159"/>
      <c r="AY26" s="159"/>
      <c r="AZ26" s="159"/>
      <c r="BA26" s="159"/>
      <c r="BB26" s="160"/>
      <c r="BC26" s="161"/>
      <c r="BD26" s="159"/>
      <c r="BE26" s="159"/>
      <c r="BF26" s="159"/>
      <c r="BG26" s="159"/>
      <c r="BH26" s="160"/>
      <c r="BI26" s="168"/>
      <c r="BJ26" s="159"/>
      <c r="BK26" s="159"/>
      <c r="BL26" s="159"/>
      <c r="BM26" s="169"/>
      <c r="BN26" s="162"/>
      <c r="BO26" s="36"/>
      <c r="BP26" s="13"/>
      <c r="BQ26" s="228"/>
      <c r="BR26" s="229"/>
      <c r="BS26" s="203"/>
      <c r="BT26" s="204"/>
      <c r="BU26" s="204"/>
      <c r="BV26" s="204"/>
      <c r="BW26" s="204"/>
      <c r="BX26" s="205"/>
      <c r="BY26" s="233"/>
      <c r="BZ26" s="196"/>
      <c r="CA26" s="162"/>
      <c r="CB26" s="163"/>
      <c r="CC26" s="159"/>
      <c r="CD26" s="164"/>
      <c r="CE26" s="161"/>
      <c r="CF26" s="159"/>
      <c r="CG26" s="159"/>
      <c r="CH26" s="159"/>
      <c r="CI26" s="159"/>
      <c r="CJ26" s="160"/>
      <c r="CK26" s="161"/>
      <c r="CL26" s="159"/>
      <c r="CM26" s="159"/>
      <c r="CN26" s="159"/>
      <c r="CO26" s="159"/>
      <c r="CP26" s="160"/>
      <c r="CQ26" s="168"/>
      <c r="CR26" s="159"/>
      <c r="CS26" s="159"/>
      <c r="CT26" s="159"/>
      <c r="CU26" s="169"/>
      <c r="CV26" s="162"/>
      <c r="CW26" s="14"/>
      <c r="CY26" s="337" t="s">
        <v>125</v>
      </c>
    </row>
    <row r="27" spans="1:103" ht="16.5" customHeight="1" x14ac:dyDescent="0.15">
      <c r="A27" s="228"/>
      <c r="B27" s="229"/>
      <c r="C27" s="200" t="s">
        <v>30</v>
      </c>
      <c r="D27" s="201"/>
      <c r="E27" s="201"/>
      <c r="F27" s="201"/>
      <c r="G27" s="201"/>
      <c r="H27" s="202"/>
      <c r="I27" s="233">
        <v>6</v>
      </c>
      <c r="J27" s="196"/>
      <c r="K27" s="162" t="str">
        <f>IF(入力シート!$E$30&gt;99999999999,"",IF(入力シート!$E20&lt;10000000000,"",MOD(ROUNDDOWN(入力シート!$E20/10000000000,0),10)))</f>
        <v/>
      </c>
      <c r="L27" s="163"/>
      <c r="M27" s="159" t="str">
        <f>IF(入力シート!$E$30&gt;99999999999,"",IF(入力シート!$E20&lt;1000000000,"",MOD(ROUNDDOWN(入力シート!$E20/1000000000,0),10)))</f>
        <v/>
      </c>
      <c r="N27" s="164"/>
      <c r="O27" s="161" t="str">
        <f>IF(入力シート!$E$30&gt;99999999999,"",IF(入力シート!$E20&lt;100000000,"",MOD(ROUNDDOWN(入力シート!$E20/100000000,0),10)))</f>
        <v/>
      </c>
      <c r="P27" s="159"/>
      <c r="Q27" s="159" t="str">
        <f>IF(入力シート!$E$30&gt;99999999999,"",IF(入力シート!$E20&lt;10000000,"",MOD(ROUNDDOWN(入力シート!$E20/10000000,0),10)))</f>
        <v/>
      </c>
      <c r="R27" s="159"/>
      <c r="S27" s="159" t="str">
        <f>IF(入力シート!$E$30&gt;99999999999,"",IF(入力シート!$E20&lt;1000000,"",MOD(ROUNDDOWN(入力シート!$E20/1000000,0),10)))</f>
        <v/>
      </c>
      <c r="T27" s="160"/>
      <c r="U27" s="161" t="str">
        <f>IF(入力シート!$E$30&gt;99999999999,"",IF(入力シート!$E20&lt;100000,"",MOD(ROUNDDOWN(入力シート!$E20/100000,0),10)))</f>
        <v/>
      </c>
      <c r="V27" s="159"/>
      <c r="W27" s="159" t="str">
        <f>IF(入力シート!$E$30&gt;99999999999,"",IF(入力シート!$E20&lt;10000,"",MOD(ROUNDDOWN(入力シート!$E20/10000,0),10)))</f>
        <v/>
      </c>
      <c r="X27" s="159"/>
      <c r="Y27" s="159" t="str">
        <f>IF(入力シート!$E$30&gt;99999999999,"",IF(入力シート!$E20&lt;1000,"",MOD(ROUNDDOWN(入力シート!$E20/1000,0),10)))</f>
        <v/>
      </c>
      <c r="Z27" s="160"/>
      <c r="AA27" s="168" t="str">
        <f>IF(入力シート!$E$30&gt;99999999999,"",IF(入力シート!$E20&lt;100,"",MOD(ROUNDDOWN(入力シート!$E20/100,0),10)))</f>
        <v/>
      </c>
      <c r="AB27" s="159"/>
      <c r="AC27" s="159" t="str">
        <f>IF(入力シート!$E$30&gt;99999999999,"",IF(入力シート!$E20&lt;10,"",(RIGHT(入力シート!$E20,2)-RIGHT(入力シート!$E20,1))/10))</f>
        <v/>
      </c>
      <c r="AD27" s="159"/>
      <c r="AE27" s="169" t="str">
        <f>IF(入力シート!$E$30&gt;99999999999,"",IF(入力シート!$E20=0,"",RIGHT(入力シート!$E20,1)))</f>
        <v/>
      </c>
      <c r="AF27" s="162"/>
      <c r="AG27" s="13"/>
      <c r="AH27" s="35"/>
      <c r="AI27" s="228"/>
      <c r="AJ27" s="229"/>
      <c r="AK27" s="200" t="s">
        <v>30</v>
      </c>
      <c r="AL27" s="201"/>
      <c r="AM27" s="201"/>
      <c r="AN27" s="201"/>
      <c r="AO27" s="201"/>
      <c r="AP27" s="202"/>
      <c r="AQ27" s="233">
        <v>6</v>
      </c>
      <c r="AR27" s="196"/>
      <c r="AS27" s="162" t="str">
        <f>K27</f>
        <v/>
      </c>
      <c r="AT27" s="163"/>
      <c r="AU27" s="159" t="str">
        <f>M27</f>
        <v/>
      </c>
      <c r="AV27" s="164"/>
      <c r="AW27" s="161" t="str">
        <f>O27</f>
        <v/>
      </c>
      <c r="AX27" s="159"/>
      <c r="AY27" s="159" t="str">
        <f>Q27</f>
        <v/>
      </c>
      <c r="AZ27" s="159"/>
      <c r="BA27" s="159" t="str">
        <f>S27</f>
        <v/>
      </c>
      <c r="BB27" s="160"/>
      <c r="BC27" s="161" t="str">
        <f>U27</f>
        <v/>
      </c>
      <c r="BD27" s="159"/>
      <c r="BE27" s="159" t="str">
        <f>W27</f>
        <v/>
      </c>
      <c r="BF27" s="159"/>
      <c r="BG27" s="159" t="str">
        <f>Y27</f>
        <v/>
      </c>
      <c r="BH27" s="160"/>
      <c r="BI27" s="168" t="str">
        <f>AA27</f>
        <v/>
      </c>
      <c r="BJ27" s="159"/>
      <c r="BK27" s="159" t="str">
        <f>AC27</f>
        <v/>
      </c>
      <c r="BL27" s="159"/>
      <c r="BM27" s="169" t="str">
        <f>AE27</f>
        <v/>
      </c>
      <c r="BN27" s="162"/>
      <c r="BO27" s="36"/>
      <c r="BP27" s="13"/>
      <c r="BQ27" s="228"/>
      <c r="BR27" s="229"/>
      <c r="BS27" s="200" t="s">
        <v>30</v>
      </c>
      <c r="BT27" s="201"/>
      <c r="BU27" s="201"/>
      <c r="BV27" s="201"/>
      <c r="BW27" s="201"/>
      <c r="BX27" s="202"/>
      <c r="BY27" s="233">
        <v>6</v>
      </c>
      <c r="BZ27" s="196"/>
      <c r="CA27" s="162" t="str">
        <f>K27</f>
        <v/>
      </c>
      <c r="CB27" s="163"/>
      <c r="CC27" s="159" t="str">
        <f>M27</f>
        <v/>
      </c>
      <c r="CD27" s="164"/>
      <c r="CE27" s="161" t="str">
        <f>O27</f>
        <v/>
      </c>
      <c r="CF27" s="159"/>
      <c r="CG27" s="159" t="str">
        <f>Q27</f>
        <v/>
      </c>
      <c r="CH27" s="159"/>
      <c r="CI27" s="159" t="str">
        <f>S27</f>
        <v/>
      </c>
      <c r="CJ27" s="160"/>
      <c r="CK27" s="161" t="str">
        <f>U27</f>
        <v/>
      </c>
      <c r="CL27" s="159"/>
      <c r="CM27" s="159" t="str">
        <f>W27</f>
        <v/>
      </c>
      <c r="CN27" s="159"/>
      <c r="CO27" s="159" t="str">
        <f>Y27</f>
        <v/>
      </c>
      <c r="CP27" s="160"/>
      <c r="CQ27" s="168" t="str">
        <f>AA27</f>
        <v/>
      </c>
      <c r="CR27" s="159"/>
      <c r="CS27" s="159" t="str">
        <f>AC27</f>
        <v/>
      </c>
      <c r="CT27" s="159"/>
      <c r="CU27" s="169" t="str">
        <f>AE27</f>
        <v/>
      </c>
      <c r="CV27" s="162"/>
      <c r="CW27" s="14"/>
      <c r="CY27" s="338"/>
    </row>
    <row r="28" spans="1:103" ht="16.5" customHeight="1" x14ac:dyDescent="0.15">
      <c r="A28" s="228"/>
      <c r="B28" s="229"/>
      <c r="C28" s="203"/>
      <c r="D28" s="204"/>
      <c r="E28" s="204"/>
      <c r="F28" s="204"/>
      <c r="G28" s="204"/>
      <c r="H28" s="205"/>
      <c r="I28" s="233"/>
      <c r="J28" s="196"/>
      <c r="K28" s="162" t="str">
        <f>IF(入力シート!$E$30&gt;99999999999,"",IF(入力シート!$E25&lt;10000000000,"",MOD(ROUNDDOWN(入力シート!$E25/10000000000,0),10)))</f>
        <v/>
      </c>
      <c r="L28" s="163"/>
      <c r="M28" s="159" t="str">
        <f>IF(入力シート!$E$30&gt;99999999999,"",IF(入力シート!$E25&lt;1000000000,"",MOD(ROUNDDOWN(入力シート!$E25/1000000000,0),10)))</f>
        <v/>
      </c>
      <c r="N28" s="164"/>
      <c r="O28" s="161" t="str">
        <f>IF(入力シート!$E$30&gt;99999999999,"",IF(入力シート!$E25&lt;100000000,"",MOD(ROUNDDOWN(入力シート!$E25/100000000,0),10)))</f>
        <v/>
      </c>
      <c r="P28" s="159"/>
      <c r="Q28" s="159" t="str">
        <f>IF(入力シート!$E$30&gt;99999999999,"",IF(入力シート!$E25&lt;10000000,"",MOD(ROUNDDOWN(入力シート!$E25/10000000,0),10)))</f>
        <v/>
      </c>
      <c r="R28" s="159"/>
      <c r="S28" s="159" t="str">
        <f>IF(入力シート!$E$30&gt;99999999999,"",IF(入力シート!$E25&lt;1000000,"",MOD(ROUNDDOWN(入力シート!$E25/1000000,0),10)))</f>
        <v/>
      </c>
      <c r="T28" s="160"/>
      <c r="U28" s="161" t="str">
        <f>IF(入力シート!$E$30&gt;99999999999,"",IF(入力シート!$E25&lt;100000,"",MOD(ROUNDDOWN(入力シート!$E25/100000,0),10)))</f>
        <v/>
      </c>
      <c r="V28" s="159"/>
      <c r="W28" s="159" t="str">
        <f>IF(入力シート!$E$30&gt;99999999999,"",IF(入力シート!$E25&lt;10000,"",MOD(ROUNDDOWN(入力シート!$E25/10000,0),10)))</f>
        <v/>
      </c>
      <c r="X28" s="159"/>
      <c r="Y28" s="159" t="str">
        <f>IF(入力シート!$E$30&gt;99999999999,"",IF(入力シート!$E25&lt;1000,"",MOD(ROUNDDOWN(入力シート!$E25/1000,0),10)))</f>
        <v/>
      </c>
      <c r="Z28" s="160"/>
      <c r="AA28" s="168" t="str">
        <f>IF(入力シート!$E$30&gt;99999999999,"",IF(入力シート!$E25&lt;100,"",MOD(ROUNDDOWN(入力シート!$E25/100,0),10)))</f>
        <v/>
      </c>
      <c r="AB28" s="159"/>
      <c r="AC28" s="159" t="str">
        <f>IF(入力シート!$E$30&gt;99999999999,"",IF(入力シート!$E25&lt;10,"",(RIGHT(入力シート!$E25,2)-RIGHT(入力シート!$E25,1))/10))</f>
        <v/>
      </c>
      <c r="AD28" s="159"/>
      <c r="AE28" s="169" t="str">
        <f>IF(入力シート!$E$30&gt;99999999999,"",IF(入力シート!$E25=0,"",RIGHT(入力シート!$E25,1)))</f>
        <v/>
      </c>
      <c r="AF28" s="162"/>
      <c r="AG28" s="13"/>
      <c r="AH28" s="35"/>
      <c r="AI28" s="228"/>
      <c r="AJ28" s="229"/>
      <c r="AK28" s="203"/>
      <c r="AL28" s="204"/>
      <c r="AM28" s="204"/>
      <c r="AN28" s="204"/>
      <c r="AO28" s="204"/>
      <c r="AP28" s="205"/>
      <c r="AQ28" s="233"/>
      <c r="AR28" s="196"/>
      <c r="AS28" s="162"/>
      <c r="AT28" s="163"/>
      <c r="AU28" s="159"/>
      <c r="AV28" s="164"/>
      <c r="AW28" s="161"/>
      <c r="AX28" s="159"/>
      <c r="AY28" s="159"/>
      <c r="AZ28" s="159"/>
      <c r="BA28" s="159"/>
      <c r="BB28" s="160"/>
      <c r="BC28" s="161"/>
      <c r="BD28" s="159"/>
      <c r="BE28" s="159"/>
      <c r="BF28" s="159"/>
      <c r="BG28" s="159"/>
      <c r="BH28" s="160"/>
      <c r="BI28" s="168"/>
      <c r="BJ28" s="159"/>
      <c r="BK28" s="159"/>
      <c r="BL28" s="159"/>
      <c r="BM28" s="169"/>
      <c r="BN28" s="162"/>
      <c r="BO28" s="36"/>
      <c r="BP28" s="13"/>
      <c r="BQ28" s="228"/>
      <c r="BR28" s="229"/>
      <c r="BS28" s="203"/>
      <c r="BT28" s="204"/>
      <c r="BU28" s="204"/>
      <c r="BV28" s="204"/>
      <c r="BW28" s="204"/>
      <c r="BX28" s="205"/>
      <c r="BY28" s="233"/>
      <c r="BZ28" s="196"/>
      <c r="CA28" s="162"/>
      <c r="CB28" s="163"/>
      <c r="CC28" s="159"/>
      <c r="CD28" s="164"/>
      <c r="CE28" s="161"/>
      <c r="CF28" s="159"/>
      <c r="CG28" s="159"/>
      <c r="CH28" s="159"/>
      <c r="CI28" s="159"/>
      <c r="CJ28" s="160"/>
      <c r="CK28" s="161"/>
      <c r="CL28" s="159"/>
      <c r="CM28" s="159"/>
      <c r="CN28" s="159"/>
      <c r="CO28" s="159"/>
      <c r="CP28" s="160"/>
      <c r="CQ28" s="168"/>
      <c r="CR28" s="159"/>
      <c r="CS28" s="159"/>
      <c r="CT28" s="159"/>
      <c r="CU28" s="169"/>
      <c r="CV28" s="162"/>
      <c r="CW28" s="14"/>
      <c r="CY28" s="338"/>
    </row>
    <row r="29" spans="1:103" ht="16.5" customHeight="1" x14ac:dyDescent="0.15">
      <c r="A29" s="228"/>
      <c r="B29" s="229"/>
      <c r="C29" s="200" t="s">
        <v>31</v>
      </c>
      <c r="D29" s="201"/>
      <c r="E29" s="201"/>
      <c r="F29" s="201"/>
      <c r="G29" s="201"/>
      <c r="H29" s="202"/>
      <c r="I29" s="233">
        <v>7</v>
      </c>
      <c r="J29" s="196"/>
      <c r="K29" s="162" t="str">
        <f>IF(入力シート!$E$30&gt;99999999999,"",IF(入力シート!$E21&lt;10000000000,"",MOD(ROUNDDOWN(入力シート!$E21/10000000000,0),10)))</f>
        <v/>
      </c>
      <c r="L29" s="163"/>
      <c r="M29" s="159" t="str">
        <f>IF(入力シート!$E$30&gt;99999999999,"",IF(入力シート!$E21&lt;1000000000,"",MOD(ROUNDDOWN(入力シート!$E21/1000000000,0),10)))</f>
        <v/>
      </c>
      <c r="N29" s="164"/>
      <c r="O29" s="161" t="str">
        <f>IF(入力シート!$E$30&gt;99999999999,"",IF(入力シート!$E21&lt;100000000,"",MOD(ROUNDDOWN(入力シート!$E21/100000000,0),10)))</f>
        <v/>
      </c>
      <c r="P29" s="159"/>
      <c r="Q29" s="159" t="str">
        <f>IF(入力シート!$E$30&gt;99999999999,"",IF(入力シート!$E21&lt;10000000,"",MOD(ROUNDDOWN(入力シート!$E21/10000000,0),10)))</f>
        <v/>
      </c>
      <c r="R29" s="159"/>
      <c r="S29" s="159" t="str">
        <f>IF(入力シート!$E$30&gt;99999999999,"",IF(入力シート!$E21&lt;1000000,"",MOD(ROUNDDOWN(入力シート!$E21/1000000,0),10)))</f>
        <v/>
      </c>
      <c r="T29" s="160"/>
      <c r="U29" s="161" t="str">
        <f>IF(入力シート!$E$30&gt;99999999999,"",IF(入力シート!$E21&lt;100000,"",MOD(ROUNDDOWN(入力シート!$E21/100000,0),10)))</f>
        <v/>
      </c>
      <c r="V29" s="159"/>
      <c r="W29" s="159" t="str">
        <f>IF(入力シート!$E$30&gt;99999999999,"",IF(入力シート!$E21&lt;10000,"",MOD(ROUNDDOWN(入力シート!$E21/10000,0),10)))</f>
        <v/>
      </c>
      <c r="X29" s="159"/>
      <c r="Y29" s="159" t="str">
        <f>IF(入力シート!$E$30&gt;99999999999,"",IF(入力シート!$E21&lt;1000,"",MOD(ROUNDDOWN(入力シート!$E21/1000,0),10)))</f>
        <v/>
      </c>
      <c r="Z29" s="160"/>
      <c r="AA29" s="168" t="str">
        <f>IF(入力シート!$E$30&gt;99999999999,"",IF(入力シート!$E21&lt;100,"",MOD(ROUNDDOWN(入力シート!$E21/100,0),10)))</f>
        <v/>
      </c>
      <c r="AB29" s="159"/>
      <c r="AC29" s="159" t="str">
        <f>IF(入力シート!$E$30&gt;99999999999,"",IF(入力シート!$E21&lt;10,"",(RIGHT(入力シート!$E21,2)-RIGHT(入力シート!$E21,1))/10))</f>
        <v/>
      </c>
      <c r="AD29" s="159"/>
      <c r="AE29" s="169" t="str">
        <f>IF(入力シート!$E$30&gt;99999999999,"",IF(入力シート!$E21=0,"",RIGHT(入力シート!$E21,1)))</f>
        <v/>
      </c>
      <c r="AF29" s="162"/>
      <c r="AG29" s="13"/>
      <c r="AH29" s="35"/>
      <c r="AI29" s="228"/>
      <c r="AJ29" s="229"/>
      <c r="AK29" s="200" t="s">
        <v>31</v>
      </c>
      <c r="AL29" s="201"/>
      <c r="AM29" s="201"/>
      <c r="AN29" s="201"/>
      <c r="AO29" s="201"/>
      <c r="AP29" s="202"/>
      <c r="AQ29" s="233">
        <v>7</v>
      </c>
      <c r="AR29" s="196"/>
      <c r="AS29" s="162" t="str">
        <f>K29</f>
        <v/>
      </c>
      <c r="AT29" s="163"/>
      <c r="AU29" s="159" t="str">
        <f>M29</f>
        <v/>
      </c>
      <c r="AV29" s="164"/>
      <c r="AW29" s="161" t="str">
        <f>O29</f>
        <v/>
      </c>
      <c r="AX29" s="159"/>
      <c r="AY29" s="159" t="str">
        <f>Q29</f>
        <v/>
      </c>
      <c r="AZ29" s="159"/>
      <c r="BA29" s="159" t="str">
        <f>S29</f>
        <v/>
      </c>
      <c r="BB29" s="160"/>
      <c r="BC29" s="161" t="str">
        <f>U29</f>
        <v/>
      </c>
      <c r="BD29" s="159"/>
      <c r="BE29" s="159" t="str">
        <f>W29</f>
        <v/>
      </c>
      <c r="BF29" s="159"/>
      <c r="BG29" s="159" t="str">
        <f>Y29</f>
        <v/>
      </c>
      <c r="BH29" s="160"/>
      <c r="BI29" s="168" t="str">
        <f>AA29</f>
        <v/>
      </c>
      <c r="BJ29" s="159"/>
      <c r="BK29" s="159" t="str">
        <f>AC29</f>
        <v/>
      </c>
      <c r="BL29" s="159"/>
      <c r="BM29" s="169" t="str">
        <f>AE29</f>
        <v/>
      </c>
      <c r="BN29" s="162"/>
      <c r="BO29" s="36"/>
      <c r="BP29" s="13"/>
      <c r="BQ29" s="228"/>
      <c r="BR29" s="229"/>
      <c r="BS29" s="200" t="s">
        <v>31</v>
      </c>
      <c r="BT29" s="201"/>
      <c r="BU29" s="201"/>
      <c r="BV29" s="201"/>
      <c r="BW29" s="201"/>
      <c r="BX29" s="202"/>
      <c r="BY29" s="233">
        <v>7</v>
      </c>
      <c r="BZ29" s="196"/>
      <c r="CA29" s="162" t="str">
        <f>K29</f>
        <v/>
      </c>
      <c r="CB29" s="163"/>
      <c r="CC29" s="159" t="str">
        <f>M29</f>
        <v/>
      </c>
      <c r="CD29" s="164"/>
      <c r="CE29" s="161" t="str">
        <f>O29</f>
        <v/>
      </c>
      <c r="CF29" s="159"/>
      <c r="CG29" s="159" t="str">
        <f>Q29</f>
        <v/>
      </c>
      <c r="CH29" s="159"/>
      <c r="CI29" s="159" t="str">
        <f>S29</f>
        <v/>
      </c>
      <c r="CJ29" s="160"/>
      <c r="CK29" s="161" t="str">
        <f>U29</f>
        <v/>
      </c>
      <c r="CL29" s="159"/>
      <c r="CM29" s="159" t="str">
        <f>W29</f>
        <v/>
      </c>
      <c r="CN29" s="159"/>
      <c r="CO29" s="159" t="str">
        <f>Y29</f>
        <v/>
      </c>
      <c r="CP29" s="160"/>
      <c r="CQ29" s="168" t="str">
        <f>AA29</f>
        <v/>
      </c>
      <c r="CR29" s="159"/>
      <c r="CS29" s="159" t="str">
        <f>AC29</f>
        <v/>
      </c>
      <c r="CT29" s="159"/>
      <c r="CU29" s="169" t="str">
        <f>AE29</f>
        <v/>
      </c>
      <c r="CV29" s="162"/>
      <c r="CW29" s="14"/>
      <c r="CY29" s="338"/>
    </row>
    <row r="30" spans="1:103" ht="16.5" customHeight="1" x14ac:dyDescent="0.15">
      <c r="A30" s="228"/>
      <c r="B30" s="229"/>
      <c r="C30" s="203"/>
      <c r="D30" s="204"/>
      <c r="E30" s="204"/>
      <c r="F30" s="204"/>
      <c r="G30" s="204"/>
      <c r="H30" s="205"/>
      <c r="I30" s="233"/>
      <c r="J30" s="196"/>
      <c r="K30" s="162" t="str">
        <f>IF(入力シート!$E$30&gt;99999999999,"",IF(入力シート!$E27&lt;10000000000,"",MOD(ROUNDDOWN(入力シート!$E27/10000000000,0),10)))</f>
        <v/>
      </c>
      <c r="L30" s="163"/>
      <c r="M30" s="159" t="str">
        <f>IF(入力シート!$E$30&gt;99999999999,"",IF(入力シート!$E27&lt;1000000000,"",MOD(ROUNDDOWN(入力シート!$E27/1000000000,0),10)))</f>
        <v/>
      </c>
      <c r="N30" s="164"/>
      <c r="O30" s="161" t="str">
        <f>IF(入力シート!$E$30&gt;99999999999,"",IF(入力シート!$E27&lt;100000000,"",MOD(ROUNDDOWN(入力シート!$E27/100000000,0),10)))</f>
        <v/>
      </c>
      <c r="P30" s="159"/>
      <c r="Q30" s="159" t="str">
        <f>IF(入力シート!$E$30&gt;99999999999,"",IF(入力シート!$E27&lt;10000000,"",MOD(ROUNDDOWN(入力シート!$E27/10000000,0),10)))</f>
        <v/>
      </c>
      <c r="R30" s="159"/>
      <c r="S30" s="159" t="str">
        <f>IF(入力シート!$E$30&gt;99999999999,"",IF(入力シート!$E27&lt;1000000,"",MOD(ROUNDDOWN(入力シート!$E27/1000000,0),10)))</f>
        <v/>
      </c>
      <c r="T30" s="160"/>
      <c r="U30" s="161" t="str">
        <f>IF(入力シート!$E$30&gt;99999999999,"",IF(入力シート!$E27&lt;100000,"",MOD(ROUNDDOWN(入力シート!$E27/100000,0),10)))</f>
        <v/>
      </c>
      <c r="V30" s="159"/>
      <c r="W30" s="159" t="str">
        <f>IF(入力シート!$E$30&gt;99999999999,"",IF(入力シート!$E27&lt;10000,"",MOD(ROUNDDOWN(入力シート!$E27/10000,0),10)))</f>
        <v/>
      </c>
      <c r="X30" s="159"/>
      <c r="Y30" s="159" t="str">
        <f>IF(入力シート!$E$30&gt;99999999999,"",IF(入力シート!$E27&lt;1000,"",MOD(ROUNDDOWN(入力シート!$E27/1000,0),10)))</f>
        <v/>
      </c>
      <c r="Z30" s="160"/>
      <c r="AA30" s="168" t="str">
        <f>IF(入力シート!$E$30&gt;99999999999,"",IF(入力シート!$E27&lt;100,"",MOD(ROUNDDOWN(入力シート!$E27/100,0),10)))</f>
        <v/>
      </c>
      <c r="AB30" s="159"/>
      <c r="AC30" s="159" t="str">
        <f>IF(入力シート!$E$30&gt;99999999999,"",IF(入力シート!$E27&lt;10,"",(RIGHT(入力シート!$E27,2)-RIGHT(入力シート!$E27,1))/10))</f>
        <v/>
      </c>
      <c r="AD30" s="159"/>
      <c r="AE30" s="169" t="str">
        <f>IF(入力シート!$E$30&gt;99999999999,"",IF(入力シート!$E27=0,"",RIGHT(入力シート!$E27,1)))</f>
        <v/>
      </c>
      <c r="AF30" s="162"/>
      <c r="AG30" s="13"/>
      <c r="AH30" s="35"/>
      <c r="AI30" s="228"/>
      <c r="AJ30" s="229"/>
      <c r="AK30" s="203"/>
      <c r="AL30" s="204"/>
      <c r="AM30" s="204"/>
      <c r="AN30" s="204"/>
      <c r="AO30" s="204"/>
      <c r="AP30" s="205"/>
      <c r="AQ30" s="233"/>
      <c r="AR30" s="196"/>
      <c r="AS30" s="162"/>
      <c r="AT30" s="163"/>
      <c r="AU30" s="159"/>
      <c r="AV30" s="164"/>
      <c r="AW30" s="161"/>
      <c r="AX30" s="159"/>
      <c r="AY30" s="159"/>
      <c r="AZ30" s="159"/>
      <c r="BA30" s="159"/>
      <c r="BB30" s="160"/>
      <c r="BC30" s="161"/>
      <c r="BD30" s="159"/>
      <c r="BE30" s="159"/>
      <c r="BF30" s="159"/>
      <c r="BG30" s="159"/>
      <c r="BH30" s="160"/>
      <c r="BI30" s="168"/>
      <c r="BJ30" s="159"/>
      <c r="BK30" s="159"/>
      <c r="BL30" s="159"/>
      <c r="BM30" s="169"/>
      <c r="BN30" s="162"/>
      <c r="BO30" s="36"/>
      <c r="BP30" s="13"/>
      <c r="BQ30" s="228"/>
      <c r="BR30" s="229"/>
      <c r="BS30" s="203"/>
      <c r="BT30" s="204"/>
      <c r="BU30" s="204"/>
      <c r="BV30" s="204"/>
      <c r="BW30" s="204"/>
      <c r="BX30" s="205"/>
      <c r="BY30" s="233"/>
      <c r="BZ30" s="196"/>
      <c r="CA30" s="162"/>
      <c r="CB30" s="163"/>
      <c r="CC30" s="159"/>
      <c r="CD30" s="164"/>
      <c r="CE30" s="161"/>
      <c r="CF30" s="159"/>
      <c r="CG30" s="159"/>
      <c r="CH30" s="159"/>
      <c r="CI30" s="159"/>
      <c r="CJ30" s="160"/>
      <c r="CK30" s="161"/>
      <c r="CL30" s="159"/>
      <c r="CM30" s="159"/>
      <c r="CN30" s="159"/>
      <c r="CO30" s="159"/>
      <c r="CP30" s="160"/>
      <c r="CQ30" s="168"/>
      <c r="CR30" s="159"/>
      <c r="CS30" s="159"/>
      <c r="CT30" s="159"/>
      <c r="CU30" s="169"/>
      <c r="CV30" s="162"/>
      <c r="CW30" s="14"/>
      <c r="CY30" s="338"/>
    </row>
    <row r="31" spans="1:103" ht="16.5" customHeight="1" x14ac:dyDescent="0.15">
      <c r="A31" s="228"/>
      <c r="B31" s="229"/>
      <c r="C31" s="200" t="s">
        <v>32</v>
      </c>
      <c r="D31" s="201"/>
      <c r="E31" s="201"/>
      <c r="F31" s="201"/>
      <c r="G31" s="201"/>
      <c r="H31" s="202"/>
      <c r="I31" s="233">
        <v>8</v>
      </c>
      <c r="J31" s="196"/>
      <c r="K31" s="162" t="str">
        <f>IF(入力シート!$E$30&gt;99999999999,"",IF(入力シート!$E22&lt;10000000000,"",MOD(ROUNDDOWN(入力シート!$E22/10000000000,0),10)))</f>
        <v/>
      </c>
      <c r="L31" s="163"/>
      <c r="M31" s="159" t="str">
        <f>IF(入力シート!$E$30&gt;99999999999,"",IF(入力シート!$E22&lt;1000000000,"",MOD(ROUNDDOWN(入力シート!$E22/1000000000,0),10)))</f>
        <v/>
      </c>
      <c r="N31" s="164"/>
      <c r="O31" s="161" t="str">
        <f>IF(入力シート!$E$30&gt;99999999999,"",IF(入力シート!$E22&lt;100000000,"",MOD(ROUNDDOWN(入力シート!$E22/100000000,0),10)))</f>
        <v/>
      </c>
      <c r="P31" s="159"/>
      <c r="Q31" s="159" t="str">
        <f>IF(入力シート!$E$30&gt;99999999999,"",IF(入力シート!$E22&lt;10000000,"",MOD(ROUNDDOWN(入力シート!$E22/10000000,0),10)))</f>
        <v/>
      </c>
      <c r="R31" s="159"/>
      <c r="S31" s="159" t="str">
        <f>IF(入力シート!$E$30&gt;99999999999,"",IF(入力シート!$E22&lt;1000000,"",MOD(ROUNDDOWN(入力シート!$E22/1000000,0),10)))</f>
        <v/>
      </c>
      <c r="T31" s="160"/>
      <c r="U31" s="161" t="str">
        <f>IF(入力シート!$E$30&gt;99999999999,"",IF(入力シート!$E22&lt;100000,"",MOD(ROUNDDOWN(入力シート!$E22/100000,0),10)))</f>
        <v/>
      </c>
      <c r="V31" s="159"/>
      <c r="W31" s="159" t="str">
        <f>IF(入力シート!$E$30&gt;99999999999,"",IF(入力シート!$E22&lt;10000,"",MOD(ROUNDDOWN(入力シート!$E22/10000,0),10)))</f>
        <v/>
      </c>
      <c r="X31" s="159"/>
      <c r="Y31" s="159" t="str">
        <f>IF(入力シート!$E$30&gt;99999999999,"",IF(入力シート!$E22&lt;1000,"",MOD(ROUNDDOWN(入力シート!$E22/1000,0),10)))</f>
        <v/>
      </c>
      <c r="Z31" s="160"/>
      <c r="AA31" s="168" t="str">
        <f>IF(入力シート!$E$30&gt;99999999999,"",IF(入力シート!$E22&lt;100,"",MOD(ROUNDDOWN(入力シート!$E22/100,0),10)))</f>
        <v/>
      </c>
      <c r="AB31" s="159"/>
      <c r="AC31" s="159" t="str">
        <f>IF(入力シート!$E$30&gt;99999999999,"",IF(入力シート!$E22&lt;10,"",(RIGHT(入力シート!$E22,2)-RIGHT(入力シート!$E22,1))/10))</f>
        <v/>
      </c>
      <c r="AD31" s="159"/>
      <c r="AE31" s="169" t="str">
        <f>IF(入力シート!$E$30&gt;99999999999,"",IF(入力シート!$E22=0,"",RIGHT(入力シート!$E22,1)))</f>
        <v/>
      </c>
      <c r="AF31" s="162"/>
      <c r="AG31" s="13"/>
      <c r="AH31" s="35"/>
      <c r="AI31" s="228"/>
      <c r="AJ31" s="229"/>
      <c r="AK31" s="200" t="s">
        <v>32</v>
      </c>
      <c r="AL31" s="201"/>
      <c r="AM31" s="201"/>
      <c r="AN31" s="201"/>
      <c r="AO31" s="201"/>
      <c r="AP31" s="202"/>
      <c r="AQ31" s="233">
        <v>8</v>
      </c>
      <c r="AR31" s="196"/>
      <c r="AS31" s="162" t="str">
        <f>K31</f>
        <v/>
      </c>
      <c r="AT31" s="163"/>
      <c r="AU31" s="159" t="str">
        <f>M31</f>
        <v/>
      </c>
      <c r="AV31" s="164"/>
      <c r="AW31" s="161" t="str">
        <f>O31</f>
        <v/>
      </c>
      <c r="AX31" s="159"/>
      <c r="AY31" s="159" t="str">
        <f>Q31</f>
        <v/>
      </c>
      <c r="AZ31" s="159"/>
      <c r="BA31" s="159" t="str">
        <f>S31</f>
        <v/>
      </c>
      <c r="BB31" s="160"/>
      <c r="BC31" s="161" t="str">
        <f>U31</f>
        <v/>
      </c>
      <c r="BD31" s="159"/>
      <c r="BE31" s="159" t="str">
        <f>W31</f>
        <v/>
      </c>
      <c r="BF31" s="159"/>
      <c r="BG31" s="159" t="str">
        <f>Y31</f>
        <v/>
      </c>
      <c r="BH31" s="160"/>
      <c r="BI31" s="168" t="str">
        <f>AA31</f>
        <v/>
      </c>
      <c r="BJ31" s="159"/>
      <c r="BK31" s="159" t="str">
        <f>AC31</f>
        <v/>
      </c>
      <c r="BL31" s="159"/>
      <c r="BM31" s="169" t="str">
        <f>AE31</f>
        <v/>
      </c>
      <c r="BN31" s="162"/>
      <c r="BO31" s="36"/>
      <c r="BP31" s="13"/>
      <c r="BQ31" s="228"/>
      <c r="BR31" s="229"/>
      <c r="BS31" s="200" t="s">
        <v>32</v>
      </c>
      <c r="BT31" s="201"/>
      <c r="BU31" s="201"/>
      <c r="BV31" s="201"/>
      <c r="BW31" s="201"/>
      <c r="BX31" s="202"/>
      <c r="BY31" s="233">
        <v>8</v>
      </c>
      <c r="BZ31" s="196"/>
      <c r="CA31" s="162" t="str">
        <f>K31</f>
        <v/>
      </c>
      <c r="CB31" s="163"/>
      <c r="CC31" s="159" t="str">
        <f>M31</f>
        <v/>
      </c>
      <c r="CD31" s="164"/>
      <c r="CE31" s="161" t="str">
        <f>O31</f>
        <v/>
      </c>
      <c r="CF31" s="159"/>
      <c r="CG31" s="159" t="str">
        <f>Q31</f>
        <v/>
      </c>
      <c r="CH31" s="159"/>
      <c r="CI31" s="159" t="str">
        <f>S31</f>
        <v/>
      </c>
      <c r="CJ31" s="160"/>
      <c r="CK31" s="161" t="str">
        <f>U31</f>
        <v/>
      </c>
      <c r="CL31" s="159"/>
      <c r="CM31" s="159" t="str">
        <f>W31</f>
        <v/>
      </c>
      <c r="CN31" s="159"/>
      <c r="CO31" s="159" t="str">
        <f>Y31</f>
        <v/>
      </c>
      <c r="CP31" s="160"/>
      <c r="CQ31" s="168" t="str">
        <f>AA31</f>
        <v/>
      </c>
      <c r="CR31" s="159"/>
      <c r="CS31" s="159" t="str">
        <f>AC31</f>
        <v/>
      </c>
      <c r="CT31" s="159"/>
      <c r="CU31" s="169" t="str">
        <f>AE31</f>
        <v/>
      </c>
      <c r="CV31" s="162"/>
      <c r="CW31" s="14"/>
      <c r="CY31" s="338"/>
    </row>
    <row r="32" spans="1:103" ht="16.5" customHeight="1" x14ac:dyDescent="0.15">
      <c r="A32" s="228"/>
      <c r="B32" s="229"/>
      <c r="C32" s="203"/>
      <c r="D32" s="204"/>
      <c r="E32" s="204"/>
      <c r="F32" s="204"/>
      <c r="G32" s="204"/>
      <c r="H32" s="205"/>
      <c r="I32" s="233"/>
      <c r="J32" s="196"/>
      <c r="K32" s="162" t="str">
        <f>IF(入力シート!$E$30&gt;99999999999,"",IF(入力シート!$E29&lt;10000000000,"",MOD(ROUNDDOWN(入力シート!$E29/10000000000,0),10)))</f>
        <v/>
      </c>
      <c r="L32" s="163"/>
      <c r="M32" s="159" t="str">
        <f>IF(入力シート!$E$30&gt;99999999999,"",IF(入力シート!$E29&lt;1000000000,"",MOD(ROUNDDOWN(入力シート!$E29/1000000000,0),10)))</f>
        <v/>
      </c>
      <c r="N32" s="164"/>
      <c r="O32" s="161" t="str">
        <f>IF(入力シート!$E$30&gt;99999999999,"",IF(入力シート!$E29&lt;100000000,"",MOD(ROUNDDOWN(入力シート!$E29/100000000,0),10)))</f>
        <v/>
      </c>
      <c r="P32" s="159"/>
      <c r="Q32" s="159" t="str">
        <f>IF(入力シート!$E$30&gt;99999999999,"",IF(入力シート!$E29&lt;10000000,"",MOD(ROUNDDOWN(入力シート!$E29/10000000,0),10)))</f>
        <v/>
      </c>
      <c r="R32" s="159"/>
      <c r="S32" s="159" t="str">
        <f>IF(入力シート!$E$30&gt;99999999999,"",IF(入力シート!$E29&lt;1000000,"",MOD(ROUNDDOWN(入力シート!$E29/1000000,0),10)))</f>
        <v/>
      </c>
      <c r="T32" s="160"/>
      <c r="U32" s="161" t="str">
        <f>IF(入力シート!$E$30&gt;99999999999,"",IF(入力シート!$E29&lt;100000,"",MOD(ROUNDDOWN(入力シート!$E29/100000,0),10)))</f>
        <v/>
      </c>
      <c r="V32" s="159"/>
      <c r="W32" s="159" t="str">
        <f>IF(入力シート!$E$30&gt;99999999999,"",IF(入力シート!$E29&lt;10000,"",MOD(ROUNDDOWN(入力シート!$E29/10000,0),10)))</f>
        <v/>
      </c>
      <c r="X32" s="159"/>
      <c r="Y32" s="159" t="str">
        <f>IF(入力シート!$E$30&gt;99999999999,"",IF(入力シート!$E29&lt;1000,"",MOD(ROUNDDOWN(入力シート!$E29/1000,0),10)))</f>
        <v/>
      </c>
      <c r="Z32" s="160"/>
      <c r="AA32" s="168" t="str">
        <f>IF(入力シート!$E$30&gt;99999999999,"",IF(入力シート!$E29&lt;100,"",MOD(ROUNDDOWN(入力シート!$E29/100,0),10)))</f>
        <v/>
      </c>
      <c r="AB32" s="159"/>
      <c r="AC32" s="159" t="str">
        <f>IF(入力シート!$E$30&gt;99999999999,"",IF(入力シート!$E29&lt;10,"",(RIGHT(入力シート!$E29,2)-RIGHT(入力シート!$E29,1))/10))</f>
        <v/>
      </c>
      <c r="AD32" s="159"/>
      <c r="AE32" s="169" t="str">
        <f>IF(入力シート!$E$30&gt;99999999999,"",IF(入力シート!$E29=0,"",RIGHT(入力シート!$E29,1)))</f>
        <v/>
      </c>
      <c r="AF32" s="162"/>
      <c r="AG32" s="13"/>
      <c r="AH32" s="35"/>
      <c r="AI32" s="228"/>
      <c r="AJ32" s="229"/>
      <c r="AK32" s="203"/>
      <c r="AL32" s="204"/>
      <c r="AM32" s="204"/>
      <c r="AN32" s="204"/>
      <c r="AO32" s="204"/>
      <c r="AP32" s="205"/>
      <c r="AQ32" s="233"/>
      <c r="AR32" s="196"/>
      <c r="AS32" s="162"/>
      <c r="AT32" s="163"/>
      <c r="AU32" s="159"/>
      <c r="AV32" s="164"/>
      <c r="AW32" s="161"/>
      <c r="AX32" s="159"/>
      <c r="AY32" s="159"/>
      <c r="AZ32" s="159"/>
      <c r="BA32" s="159"/>
      <c r="BB32" s="160"/>
      <c r="BC32" s="161"/>
      <c r="BD32" s="159"/>
      <c r="BE32" s="159"/>
      <c r="BF32" s="159"/>
      <c r="BG32" s="159"/>
      <c r="BH32" s="160"/>
      <c r="BI32" s="168"/>
      <c r="BJ32" s="159"/>
      <c r="BK32" s="159"/>
      <c r="BL32" s="159"/>
      <c r="BM32" s="169"/>
      <c r="BN32" s="162"/>
      <c r="BO32" s="36"/>
      <c r="BP32" s="13"/>
      <c r="BQ32" s="228"/>
      <c r="BR32" s="229"/>
      <c r="BS32" s="203"/>
      <c r="BT32" s="204"/>
      <c r="BU32" s="204"/>
      <c r="BV32" s="204"/>
      <c r="BW32" s="204"/>
      <c r="BX32" s="205"/>
      <c r="BY32" s="233"/>
      <c r="BZ32" s="196"/>
      <c r="CA32" s="162"/>
      <c r="CB32" s="163"/>
      <c r="CC32" s="159"/>
      <c r="CD32" s="164"/>
      <c r="CE32" s="161"/>
      <c r="CF32" s="159"/>
      <c r="CG32" s="159"/>
      <c r="CH32" s="159"/>
      <c r="CI32" s="159"/>
      <c r="CJ32" s="160"/>
      <c r="CK32" s="161"/>
      <c r="CL32" s="159"/>
      <c r="CM32" s="159"/>
      <c r="CN32" s="159"/>
      <c r="CO32" s="159"/>
      <c r="CP32" s="160"/>
      <c r="CQ32" s="168"/>
      <c r="CR32" s="159"/>
      <c r="CS32" s="159"/>
      <c r="CT32" s="159"/>
      <c r="CU32" s="169"/>
      <c r="CV32" s="162"/>
      <c r="CW32" s="14"/>
      <c r="CY32" s="338"/>
    </row>
    <row r="33" spans="1:103" ht="16.5" customHeight="1" x14ac:dyDescent="0.15">
      <c r="A33" s="228"/>
      <c r="B33" s="229"/>
      <c r="C33" s="237" t="s">
        <v>144</v>
      </c>
      <c r="D33" s="238"/>
      <c r="E33" s="238"/>
      <c r="F33" s="238"/>
      <c r="G33" s="238"/>
      <c r="H33" s="239"/>
      <c r="I33" s="233">
        <v>9</v>
      </c>
      <c r="J33" s="196"/>
      <c r="K33" s="162" t="str">
        <f>IF(入力シート!$E$30&gt;99999999999,"",IF(入力シート!$E23&lt;10000000000,"",MOD(ROUNDDOWN(入力シート!$E23/10000000000,0),10)))</f>
        <v/>
      </c>
      <c r="L33" s="163"/>
      <c r="M33" s="159" t="str">
        <f>IF(入力シート!$E$30&gt;99999999999,"",IF(入力シート!$E23&lt;1000000000,"",MOD(ROUNDDOWN(入力シート!$E23/1000000000,0),10)))</f>
        <v/>
      </c>
      <c r="N33" s="164"/>
      <c r="O33" s="161" t="str">
        <f>IF(入力シート!$E$30&gt;99999999999,"",IF(入力シート!$E23&lt;100000000,"",MOD(ROUNDDOWN(入力シート!$E23/100000000,0),10)))</f>
        <v/>
      </c>
      <c r="P33" s="159"/>
      <c r="Q33" s="159" t="str">
        <f>IF(入力シート!$E$30&gt;99999999999,"",IF(入力シート!$E23&lt;10000000,"",MOD(ROUNDDOWN(入力シート!$E23/10000000,0),10)))</f>
        <v/>
      </c>
      <c r="R33" s="159"/>
      <c r="S33" s="159" t="str">
        <f>IF(入力シート!$E$30&gt;99999999999,"",IF(入力シート!$E23&lt;1000000,"",MOD(ROUNDDOWN(入力シート!$E23/1000000,0),10)))</f>
        <v/>
      </c>
      <c r="T33" s="160"/>
      <c r="U33" s="161" t="str">
        <f>IF(入力シート!$E$30&gt;99999999999,"",IF(入力シート!$E23&lt;100000,"",MOD(ROUNDDOWN(入力シート!$E23/100000,0),10)))</f>
        <v/>
      </c>
      <c r="V33" s="159"/>
      <c r="W33" s="159" t="str">
        <f>IF(入力シート!$E$30&gt;99999999999,"",IF(入力シート!$E23&lt;10000,"",MOD(ROUNDDOWN(入力シート!$E23/10000,0),10)))</f>
        <v/>
      </c>
      <c r="X33" s="159"/>
      <c r="Y33" s="159" t="str">
        <f>IF(入力シート!$E$30&gt;99999999999,"",IF(入力シート!$E23&lt;1000,"",MOD(ROUNDDOWN(入力シート!$E23/1000,0),10)))</f>
        <v/>
      </c>
      <c r="Z33" s="160"/>
      <c r="AA33" s="168" t="str">
        <f>IF(入力シート!$E$30&gt;99999999999,"",IF(入力シート!$E23&lt;100,"",MOD(ROUNDDOWN(入力シート!$E23/100,0),10)))</f>
        <v/>
      </c>
      <c r="AB33" s="159"/>
      <c r="AC33" s="159" t="str">
        <f>IF(入力シート!$E$30&gt;99999999999,"",IF(入力シート!$E23&lt;10,"",(RIGHT(入力シート!$E23,2)-RIGHT(入力シート!$E23,1))/10))</f>
        <v/>
      </c>
      <c r="AD33" s="159"/>
      <c r="AE33" s="169" t="str">
        <f>IF(入力シート!$E$30&gt;99999999999,"",IF(入力シート!$E23=0,"",RIGHT(入力シート!$E23,1)))</f>
        <v/>
      </c>
      <c r="AF33" s="162"/>
      <c r="AG33" s="13"/>
      <c r="AH33" s="35"/>
      <c r="AI33" s="228"/>
      <c r="AJ33" s="229"/>
      <c r="AK33" s="237" t="s">
        <v>144</v>
      </c>
      <c r="AL33" s="238"/>
      <c r="AM33" s="238"/>
      <c r="AN33" s="238"/>
      <c r="AO33" s="238"/>
      <c r="AP33" s="239"/>
      <c r="AQ33" s="233">
        <v>9</v>
      </c>
      <c r="AR33" s="196"/>
      <c r="AS33" s="162" t="str">
        <f>K33</f>
        <v/>
      </c>
      <c r="AT33" s="163"/>
      <c r="AU33" s="159" t="str">
        <f>M33</f>
        <v/>
      </c>
      <c r="AV33" s="164"/>
      <c r="AW33" s="161" t="str">
        <f>O33</f>
        <v/>
      </c>
      <c r="AX33" s="159"/>
      <c r="AY33" s="159" t="str">
        <f>Q33</f>
        <v/>
      </c>
      <c r="AZ33" s="159"/>
      <c r="BA33" s="159" t="str">
        <f>S33</f>
        <v/>
      </c>
      <c r="BB33" s="160"/>
      <c r="BC33" s="161" t="str">
        <f>U33</f>
        <v/>
      </c>
      <c r="BD33" s="159"/>
      <c r="BE33" s="159" t="str">
        <f>W33</f>
        <v/>
      </c>
      <c r="BF33" s="159"/>
      <c r="BG33" s="159" t="str">
        <f>Y33</f>
        <v/>
      </c>
      <c r="BH33" s="160"/>
      <c r="BI33" s="168" t="str">
        <f>AA33</f>
        <v/>
      </c>
      <c r="BJ33" s="159"/>
      <c r="BK33" s="159" t="str">
        <f>AC33</f>
        <v/>
      </c>
      <c r="BL33" s="159"/>
      <c r="BM33" s="169" t="str">
        <f>AE33</f>
        <v/>
      </c>
      <c r="BN33" s="162"/>
      <c r="BO33" s="36"/>
      <c r="BP33" s="13"/>
      <c r="BQ33" s="228"/>
      <c r="BR33" s="229"/>
      <c r="BS33" s="237" t="s">
        <v>144</v>
      </c>
      <c r="BT33" s="238"/>
      <c r="BU33" s="238"/>
      <c r="BV33" s="238"/>
      <c r="BW33" s="238"/>
      <c r="BX33" s="239"/>
      <c r="BY33" s="233">
        <v>9</v>
      </c>
      <c r="BZ33" s="196"/>
      <c r="CA33" s="162" t="str">
        <f>K33</f>
        <v/>
      </c>
      <c r="CB33" s="163"/>
      <c r="CC33" s="159" t="str">
        <f>M33</f>
        <v/>
      </c>
      <c r="CD33" s="164"/>
      <c r="CE33" s="161" t="str">
        <f>O33</f>
        <v/>
      </c>
      <c r="CF33" s="159"/>
      <c r="CG33" s="159" t="str">
        <f>Q33</f>
        <v/>
      </c>
      <c r="CH33" s="159"/>
      <c r="CI33" s="159" t="str">
        <f>S33</f>
        <v/>
      </c>
      <c r="CJ33" s="160"/>
      <c r="CK33" s="161" t="str">
        <f>U33</f>
        <v/>
      </c>
      <c r="CL33" s="159"/>
      <c r="CM33" s="159" t="str">
        <f>W33</f>
        <v/>
      </c>
      <c r="CN33" s="159"/>
      <c r="CO33" s="159" t="str">
        <f>Y33</f>
        <v/>
      </c>
      <c r="CP33" s="160"/>
      <c r="CQ33" s="168" t="str">
        <f>AA33</f>
        <v/>
      </c>
      <c r="CR33" s="159"/>
      <c r="CS33" s="159" t="str">
        <f>AC33</f>
        <v/>
      </c>
      <c r="CT33" s="159"/>
      <c r="CU33" s="169" t="str">
        <f>AE33</f>
        <v/>
      </c>
      <c r="CV33" s="162"/>
      <c r="CW33" s="14"/>
      <c r="CY33" s="338"/>
    </row>
    <row r="34" spans="1:103" ht="16.5" customHeight="1" x14ac:dyDescent="0.15">
      <c r="A34" s="228"/>
      <c r="B34" s="229"/>
      <c r="C34" s="234"/>
      <c r="D34" s="235"/>
      <c r="E34" s="235"/>
      <c r="F34" s="235"/>
      <c r="G34" s="235"/>
      <c r="H34" s="236"/>
      <c r="I34" s="233"/>
      <c r="J34" s="196"/>
      <c r="K34" s="162" t="str">
        <f>IF(入力シート!$E$30&gt;99999999999,"",IF(入力シート!$E31&lt;10000000000,"",MOD(ROUNDDOWN(入力シート!$E31/10000000000,0),10)))</f>
        <v/>
      </c>
      <c r="L34" s="163"/>
      <c r="M34" s="159" t="str">
        <f>IF(入力シート!$E$30&gt;99999999999,"",IF(入力シート!$E31&lt;1000000000,"",MOD(ROUNDDOWN(入力シート!$E31/1000000000,0),10)))</f>
        <v/>
      </c>
      <c r="N34" s="164"/>
      <c r="O34" s="161" t="str">
        <f>IF(入力シート!$E$30&gt;99999999999,"",IF(入力シート!$E31&lt;100000000,"",MOD(ROUNDDOWN(入力シート!$E31/100000000,0),10)))</f>
        <v/>
      </c>
      <c r="P34" s="159"/>
      <c r="Q34" s="159" t="str">
        <f>IF(入力シート!$E$30&gt;99999999999,"",IF(入力シート!$E31&lt;10000000,"",MOD(ROUNDDOWN(入力シート!$E31/10000000,0),10)))</f>
        <v/>
      </c>
      <c r="R34" s="159"/>
      <c r="S34" s="159" t="str">
        <f>IF(入力シート!$E$30&gt;99999999999,"",IF(入力シート!$E31&lt;1000000,"",MOD(ROUNDDOWN(入力シート!$E31/1000000,0),10)))</f>
        <v/>
      </c>
      <c r="T34" s="160"/>
      <c r="U34" s="161" t="str">
        <f>IF(入力シート!$E$30&gt;99999999999,"",IF(入力シート!$E31&lt;100000,"",MOD(ROUNDDOWN(入力シート!$E31/100000,0),10)))</f>
        <v/>
      </c>
      <c r="V34" s="159"/>
      <c r="W34" s="159" t="str">
        <f>IF(入力シート!$E$30&gt;99999999999,"",IF(入力シート!$E31&lt;10000,"",MOD(ROUNDDOWN(入力シート!$E31/10000,0),10)))</f>
        <v/>
      </c>
      <c r="X34" s="159"/>
      <c r="Y34" s="159" t="str">
        <f>IF(入力シート!$E$30&gt;99999999999,"",IF(入力シート!$E31&lt;1000,"",MOD(ROUNDDOWN(入力シート!$E31/1000,0),10)))</f>
        <v/>
      </c>
      <c r="Z34" s="160"/>
      <c r="AA34" s="168" t="str">
        <f>IF(入力シート!$E$30&gt;99999999999,"",IF(入力シート!$E31&lt;100,"",MOD(ROUNDDOWN(入力シート!$E31/100,0),10)))</f>
        <v/>
      </c>
      <c r="AB34" s="159"/>
      <c r="AC34" s="159" t="str">
        <f>IF(入力シート!$E$30&gt;99999999999,"",IF(入力シート!$E31&lt;10,"",(RIGHT(入力シート!$E31,2)-RIGHT(入力シート!$E31,1))/10))</f>
        <v/>
      </c>
      <c r="AD34" s="159"/>
      <c r="AE34" s="169" t="str">
        <f>IF(入力シート!$E$30&gt;99999999999,"",IF(入力シート!$E31=0,"",RIGHT(入力シート!$E31,1)))</f>
        <v/>
      </c>
      <c r="AF34" s="162"/>
      <c r="AG34" s="13"/>
      <c r="AH34" s="35"/>
      <c r="AI34" s="228"/>
      <c r="AJ34" s="229"/>
      <c r="AK34" s="234"/>
      <c r="AL34" s="235"/>
      <c r="AM34" s="235"/>
      <c r="AN34" s="235"/>
      <c r="AO34" s="235"/>
      <c r="AP34" s="236"/>
      <c r="AQ34" s="233"/>
      <c r="AR34" s="196"/>
      <c r="AS34" s="162"/>
      <c r="AT34" s="163"/>
      <c r="AU34" s="159"/>
      <c r="AV34" s="164"/>
      <c r="AW34" s="161"/>
      <c r="AX34" s="159"/>
      <c r="AY34" s="159"/>
      <c r="AZ34" s="159"/>
      <c r="BA34" s="159"/>
      <c r="BB34" s="160"/>
      <c r="BC34" s="161"/>
      <c r="BD34" s="159"/>
      <c r="BE34" s="159"/>
      <c r="BF34" s="159"/>
      <c r="BG34" s="159"/>
      <c r="BH34" s="160"/>
      <c r="BI34" s="168"/>
      <c r="BJ34" s="159"/>
      <c r="BK34" s="159"/>
      <c r="BL34" s="159"/>
      <c r="BM34" s="169"/>
      <c r="BN34" s="162"/>
      <c r="BO34" s="36"/>
      <c r="BP34" s="13"/>
      <c r="BQ34" s="228"/>
      <c r="BR34" s="229"/>
      <c r="BS34" s="234"/>
      <c r="BT34" s="235"/>
      <c r="BU34" s="235"/>
      <c r="BV34" s="235"/>
      <c r="BW34" s="235"/>
      <c r="BX34" s="236"/>
      <c r="BY34" s="233"/>
      <c r="BZ34" s="196"/>
      <c r="CA34" s="162"/>
      <c r="CB34" s="163"/>
      <c r="CC34" s="159"/>
      <c r="CD34" s="164"/>
      <c r="CE34" s="161"/>
      <c r="CF34" s="159"/>
      <c r="CG34" s="159"/>
      <c r="CH34" s="159"/>
      <c r="CI34" s="159"/>
      <c r="CJ34" s="160"/>
      <c r="CK34" s="161"/>
      <c r="CL34" s="159"/>
      <c r="CM34" s="159"/>
      <c r="CN34" s="159"/>
      <c r="CO34" s="159"/>
      <c r="CP34" s="160"/>
      <c r="CQ34" s="168"/>
      <c r="CR34" s="159"/>
      <c r="CS34" s="159"/>
      <c r="CT34" s="159"/>
      <c r="CU34" s="169"/>
      <c r="CV34" s="162"/>
      <c r="CW34" s="14"/>
      <c r="CY34" s="139" t="s">
        <v>126</v>
      </c>
    </row>
    <row r="35" spans="1:103" ht="16.5" customHeight="1" x14ac:dyDescent="0.15">
      <c r="A35" s="228"/>
      <c r="B35" s="229"/>
      <c r="C35" s="200" t="s">
        <v>21</v>
      </c>
      <c r="D35" s="201"/>
      <c r="E35" s="201"/>
      <c r="F35" s="201"/>
      <c r="G35" s="201"/>
      <c r="H35" s="202"/>
      <c r="I35" s="233">
        <v>10</v>
      </c>
      <c r="J35" s="196"/>
      <c r="K35" s="162" t="str">
        <f>IF(入力シート!$E$30&gt;99999999999,"",IF(入力シート!$E24&lt;10000000000,"",MOD(ROUNDDOWN(入力シート!$E24/10000000000,0),10)))</f>
        <v/>
      </c>
      <c r="L35" s="163"/>
      <c r="M35" s="159" t="str">
        <f>IF(入力シート!$E$30&gt;99999999999,"",IF(入力シート!$E24&lt;1000000000,"",MOD(ROUNDDOWN(入力シート!$E24/1000000000,0),10)))</f>
        <v/>
      </c>
      <c r="N35" s="164"/>
      <c r="O35" s="161" t="str">
        <f>IF(入力シート!$E$30&gt;99999999999,"",IF(入力シート!$E24&lt;100000000,"",MOD(ROUNDDOWN(入力シート!$E24/100000000,0),10)))</f>
        <v/>
      </c>
      <c r="P35" s="159"/>
      <c r="Q35" s="159" t="str">
        <f>IF(入力シート!$E$30&gt;99999999999,"",IF(入力シート!$E24&lt;10000000,"",MOD(ROUNDDOWN(入力シート!$E24/10000000,0),10)))</f>
        <v/>
      </c>
      <c r="R35" s="159"/>
      <c r="S35" s="159" t="str">
        <f>IF(入力シート!$E$30&gt;99999999999,"",IF(入力シート!$E24&lt;1000000,"",MOD(ROUNDDOWN(入力シート!$E24/1000000,0),10)))</f>
        <v/>
      </c>
      <c r="T35" s="160"/>
      <c r="U35" s="161" t="str">
        <f>IF(入力シート!$E$30&gt;99999999999,"",IF(入力シート!$E24&lt;100000,"",MOD(ROUNDDOWN(入力シート!$E24/100000,0),10)))</f>
        <v/>
      </c>
      <c r="V35" s="159"/>
      <c r="W35" s="159" t="str">
        <f>IF(入力シート!$E$30&gt;99999999999,"",IF(入力シート!$E24&lt;10000,"",MOD(ROUNDDOWN(入力シート!$E24/10000,0),10)))</f>
        <v/>
      </c>
      <c r="X35" s="159"/>
      <c r="Y35" s="159" t="str">
        <f>IF(入力シート!$E$30&gt;99999999999,"",IF(入力シート!$E24&lt;1000,"",MOD(ROUNDDOWN(入力シート!$E24/1000,0),10)))</f>
        <v/>
      </c>
      <c r="Z35" s="160"/>
      <c r="AA35" s="168" t="str">
        <f>IF(入力シート!$E$30&gt;99999999999,"",IF(入力シート!$E24&lt;100,"",MOD(ROUNDDOWN(入力シート!$E24/100,0),10)))</f>
        <v/>
      </c>
      <c r="AB35" s="159"/>
      <c r="AC35" s="159" t="str">
        <f>IF(入力シート!$E$30&gt;99999999999,"",IF(入力シート!$E24&lt;10,"",(RIGHT(入力シート!$E24,2)-RIGHT(入力シート!$E24,1))/10))</f>
        <v/>
      </c>
      <c r="AD35" s="159"/>
      <c r="AE35" s="169" t="str">
        <f>IF(入力シート!$E$30&gt;99999999999,"",IF(入力シート!$E24=0,"",RIGHT(入力シート!$E24,1)))</f>
        <v/>
      </c>
      <c r="AF35" s="162"/>
      <c r="AG35" s="13"/>
      <c r="AH35" s="35"/>
      <c r="AI35" s="228"/>
      <c r="AJ35" s="229"/>
      <c r="AK35" s="200" t="s">
        <v>21</v>
      </c>
      <c r="AL35" s="201"/>
      <c r="AM35" s="201"/>
      <c r="AN35" s="201"/>
      <c r="AO35" s="201"/>
      <c r="AP35" s="202"/>
      <c r="AQ35" s="233">
        <v>10</v>
      </c>
      <c r="AR35" s="196"/>
      <c r="AS35" s="162" t="str">
        <f>K35</f>
        <v/>
      </c>
      <c r="AT35" s="163"/>
      <c r="AU35" s="159" t="str">
        <f>M35</f>
        <v/>
      </c>
      <c r="AV35" s="164"/>
      <c r="AW35" s="161" t="str">
        <f>O35</f>
        <v/>
      </c>
      <c r="AX35" s="159"/>
      <c r="AY35" s="159" t="str">
        <f>Q35</f>
        <v/>
      </c>
      <c r="AZ35" s="159"/>
      <c r="BA35" s="159" t="str">
        <f>S35</f>
        <v/>
      </c>
      <c r="BB35" s="160"/>
      <c r="BC35" s="161" t="str">
        <f>U35</f>
        <v/>
      </c>
      <c r="BD35" s="159"/>
      <c r="BE35" s="159" t="str">
        <f>W35</f>
        <v/>
      </c>
      <c r="BF35" s="159"/>
      <c r="BG35" s="159" t="str">
        <f>Y35</f>
        <v/>
      </c>
      <c r="BH35" s="160"/>
      <c r="BI35" s="168" t="str">
        <f>AA35</f>
        <v/>
      </c>
      <c r="BJ35" s="159"/>
      <c r="BK35" s="159" t="str">
        <f>AC35</f>
        <v/>
      </c>
      <c r="BL35" s="159"/>
      <c r="BM35" s="169" t="str">
        <f>AE35</f>
        <v/>
      </c>
      <c r="BN35" s="162"/>
      <c r="BO35" s="36"/>
      <c r="BP35" s="13"/>
      <c r="BQ35" s="228"/>
      <c r="BR35" s="229"/>
      <c r="BS35" s="200" t="s">
        <v>21</v>
      </c>
      <c r="BT35" s="201"/>
      <c r="BU35" s="201"/>
      <c r="BV35" s="201"/>
      <c r="BW35" s="201"/>
      <c r="BX35" s="202"/>
      <c r="BY35" s="233">
        <v>10</v>
      </c>
      <c r="BZ35" s="196"/>
      <c r="CA35" s="162" t="str">
        <f>K35</f>
        <v/>
      </c>
      <c r="CB35" s="163"/>
      <c r="CC35" s="159" t="str">
        <f>M35</f>
        <v/>
      </c>
      <c r="CD35" s="164"/>
      <c r="CE35" s="161" t="str">
        <f>O35</f>
        <v/>
      </c>
      <c r="CF35" s="159"/>
      <c r="CG35" s="159" t="str">
        <f>Q35</f>
        <v/>
      </c>
      <c r="CH35" s="159"/>
      <c r="CI35" s="159" t="str">
        <f>S35</f>
        <v/>
      </c>
      <c r="CJ35" s="160"/>
      <c r="CK35" s="161" t="str">
        <f>U35</f>
        <v/>
      </c>
      <c r="CL35" s="159"/>
      <c r="CM35" s="159" t="str">
        <f>W35</f>
        <v/>
      </c>
      <c r="CN35" s="159"/>
      <c r="CO35" s="159" t="str">
        <f>Y35</f>
        <v/>
      </c>
      <c r="CP35" s="160"/>
      <c r="CQ35" s="168" t="str">
        <f>AA35</f>
        <v/>
      </c>
      <c r="CR35" s="159"/>
      <c r="CS35" s="159" t="str">
        <f>AC35</f>
        <v/>
      </c>
      <c r="CT35" s="159"/>
      <c r="CU35" s="169" t="str">
        <f>AE35</f>
        <v/>
      </c>
      <c r="CV35" s="162"/>
      <c r="CW35" s="14"/>
      <c r="CY35" s="139"/>
    </row>
    <row r="36" spans="1:103" ht="16.5" customHeight="1" thickBot="1" x14ac:dyDescent="0.2">
      <c r="A36" s="228"/>
      <c r="B36" s="229"/>
      <c r="C36" s="234" t="s">
        <v>33</v>
      </c>
      <c r="D36" s="235"/>
      <c r="E36" s="235"/>
      <c r="F36" s="235"/>
      <c r="G36" s="235"/>
      <c r="H36" s="236"/>
      <c r="I36" s="233"/>
      <c r="J36" s="196"/>
      <c r="K36" s="162" t="str">
        <f>IF(入力シート!$E$30&gt;99999999999,"",IF(入力シート!$E33&lt;10000000000,"",MOD(ROUNDDOWN(入力シート!$E33/10000000000,0),10)))</f>
        <v/>
      </c>
      <c r="L36" s="163"/>
      <c r="M36" s="159" t="str">
        <f>IF(入力シート!$E$30&gt;99999999999,"",IF(入力シート!$E33&lt;1000000000,"",MOD(ROUNDDOWN(入力シート!$E33/1000000000,0),10)))</f>
        <v/>
      </c>
      <c r="N36" s="164"/>
      <c r="O36" s="161" t="str">
        <f>IF(入力シート!$E$30&gt;99999999999,"",IF(入力シート!$E33&lt;100000000,"",MOD(ROUNDDOWN(入力シート!$E33/100000000,0),10)))</f>
        <v/>
      </c>
      <c r="P36" s="159"/>
      <c r="Q36" s="159" t="str">
        <f>IF(入力シート!$E$30&gt;99999999999,"",IF(入力シート!$E33&lt;10000000,"",MOD(ROUNDDOWN(入力シート!$E33/10000000,0),10)))</f>
        <v/>
      </c>
      <c r="R36" s="159"/>
      <c r="S36" s="159" t="str">
        <f>IF(入力シート!$E$30&gt;99999999999,"",IF(入力シート!$E33&lt;1000000,"",MOD(ROUNDDOWN(入力シート!$E33/1000000,0),10)))</f>
        <v/>
      </c>
      <c r="T36" s="160"/>
      <c r="U36" s="161" t="str">
        <f>IF(入力シート!$E$30&gt;99999999999,"",IF(入力シート!$E33&lt;100000,"",MOD(ROUNDDOWN(入力シート!$E33/100000,0),10)))</f>
        <v/>
      </c>
      <c r="V36" s="159"/>
      <c r="W36" s="159" t="str">
        <f>IF(入力シート!$E$30&gt;99999999999,"",IF(入力シート!$E33&lt;10000,"",MOD(ROUNDDOWN(入力シート!$E33/10000,0),10)))</f>
        <v/>
      </c>
      <c r="X36" s="159"/>
      <c r="Y36" s="159" t="str">
        <f>IF(入力シート!$E$30&gt;99999999999,"",IF(入力シート!$E33&lt;1000,"",MOD(ROUNDDOWN(入力シート!$E33/1000,0),10)))</f>
        <v/>
      </c>
      <c r="Z36" s="160"/>
      <c r="AA36" s="168" t="str">
        <f>IF(入力シート!$E$30&gt;99999999999,"",IF(入力シート!$E33&lt;100,"",MOD(ROUNDDOWN(入力シート!$E33/100,0),10)))</f>
        <v/>
      </c>
      <c r="AB36" s="159"/>
      <c r="AC36" s="159" t="str">
        <f>IF(入力シート!$E$30&gt;99999999999,"",IF(入力シート!$E33&lt;10,"",(RIGHT(入力シート!$E33,2)-RIGHT(入力シート!$E33,1))/10))</f>
        <v/>
      </c>
      <c r="AD36" s="159"/>
      <c r="AE36" s="169" t="str">
        <f>IF(入力シート!$E$30&gt;99999999999,"",IF(入力シート!$E33=0,"",RIGHT(入力シート!$E33,1)))</f>
        <v/>
      </c>
      <c r="AF36" s="162"/>
      <c r="AG36" s="13"/>
      <c r="AH36" s="35"/>
      <c r="AI36" s="228"/>
      <c r="AJ36" s="229"/>
      <c r="AK36" s="234" t="s">
        <v>33</v>
      </c>
      <c r="AL36" s="235"/>
      <c r="AM36" s="235"/>
      <c r="AN36" s="235"/>
      <c r="AO36" s="235"/>
      <c r="AP36" s="236"/>
      <c r="AQ36" s="233"/>
      <c r="AR36" s="196"/>
      <c r="AS36" s="162"/>
      <c r="AT36" s="163"/>
      <c r="AU36" s="159"/>
      <c r="AV36" s="164"/>
      <c r="AW36" s="161"/>
      <c r="AX36" s="159"/>
      <c r="AY36" s="159"/>
      <c r="AZ36" s="159"/>
      <c r="BA36" s="159"/>
      <c r="BB36" s="160"/>
      <c r="BC36" s="161"/>
      <c r="BD36" s="159"/>
      <c r="BE36" s="159"/>
      <c r="BF36" s="159"/>
      <c r="BG36" s="159"/>
      <c r="BH36" s="160"/>
      <c r="BI36" s="168"/>
      <c r="BJ36" s="159"/>
      <c r="BK36" s="159"/>
      <c r="BL36" s="159"/>
      <c r="BM36" s="169"/>
      <c r="BN36" s="162"/>
      <c r="BO36" s="36"/>
      <c r="BP36" s="13"/>
      <c r="BQ36" s="228"/>
      <c r="BR36" s="229"/>
      <c r="BS36" s="234" t="s">
        <v>33</v>
      </c>
      <c r="BT36" s="235"/>
      <c r="BU36" s="235"/>
      <c r="BV36" s="235"/>
      <c r="BW36" s="235"/>
      <c r="BX36" s="236"/>
      <c r="BY36" s="233"/>
      <c r="BZ36" s="196"/>
      <c r="CA36" s="162"/>
      <c r="CB36" s="163"/>
      <c r="CC36" s="159"/>
      <c r="CD36" s="164"/>
      <c r="CE36" s="161"/>
      <c r="CF36" s="159"/>
      <c r="CG36" s="159"/>
      <c r="CH36" s="159"/>
      <c r="CI36" s="159"/>
      <c r="CJ36" s="160"/>
      <c r="CK36" s="161"/>
      <c r="CL36" s="159"/>
      <c r="CM36" s="159"/>
      <c r="CN36" s="159"/>
      <c r="CO36" s="159"/>
      <c r="CP36" s="160"/>
      <c r="CQ36" s="168"/>
      <c r="CR36" s="159"/>
      <c r="CS36" s="159"/>
      <c r="CT36" s="159"/>
      <c r="CU36" s="169"/>
      <c r="CV36" s="162"/>
      <c r="CW36" s="14"/>
      <c r="CY36" s="140"/>
    </row>
    <row r="37" spans="1:103" ht="16.5" customHeight="1" thickTop="1" thickBot="1" x14ac:dyDescent="0.2">
      <c r="A37" s="228"/>
      <c r="B37" s="229"/>
      <c r="C37" s="200" t="s">
        <v>20</v>
      </c>
      <c r="D37" s="201"/>
      <c r="E37" s="201"/>
      <c r="F37" s="201"/>
      <c r="G37" s="201"/>
      <c r="H37" s="202"/>
      <c r="I37" s="233">
        <v>11</v>
      </c>
      <c r="J37" s="196"/>
      <c r="K37" s="162" t="str">
        <f>IF(入力シート!$E$30&gt;99999999999,"",IF(入力シート!$E25&lt;10000000000,"",MOD(ROUNDDOWN(入力シート!$E25/10000000000,0),10)))</f>
        <v/>
      </c>
      <c r="L37" s="163"/>
      <c r="M37" s="159" t="str">
        <f>IF(入力シート!$E$30&gt;99999999999,"",IF(入力シート!$E25&lt;1000000000,"",MOD(ROUNDDOWN(入力シート!$E25/1000000000,0),10)))</f>
        <v/>
      </c>
      <c r="N37" s="164"/>
      <c r="O37" s="161" t="str">
        <f>IF(入力シート!$E$30&gt;99999999999,"",IF(入力シート!$E25&lt;100000000,"",MOD(ROUNDDOWN(入力シート!$E25/100000000,0),10)))</f>
        <v/>
      </c>
      <c r="P37" s="159"/>
      <c r="Q37" s="159" t="str">
        <f>IF(入力シート!$E$30&gt;99999999999,"",IF(入力シート!$E25&lt;10000000,"",MOD(ROUNDDOWN(入力シート!$E25/10000000,0),10)))</f>
        <v/>
      </c>
      <c r="R37" s="159"/>
      <c r="S37" s="159" t="str">
        <f>IF(入力シート!$E$30&gt;99999999999,"",IF(入力シート!$E25&lt;1000000,"",MOD(ROUNDDOWN(入力シート!$E25/1000000,0),10)))</f>
        <v/>
      </c>
      <c r="T37" s="160"/>
      <c r="U37" s="161" t="str">
        <f>IF(入力シート!$E$30&gt;99999999999,"",IF(入力シート!$E25&lt;100000,"",MOD(ROUNDDOWN(入力シート!$E25/100000,0),10)))</f>
        <v/>
      </c>
      <c r="V37" s="159"/>
      <c r="W37" s="159" t="str">
        <f>IF(入力シート!$E$30&gt;99999999999,"",IF(入力シート!$E25&lt;10000,"",MOD(ROUNDDOWN(入力シート!$E25/10000,0),10)))</f>
        <v/>
      </c>
      <c r="X37" s="159"/>
      <c r="Y37" s="159" t="str">
        <f>IF(入力シート!$E$30&gt;99999999999,"",IF(入力シート!$E25&lt;1000,"",MOD(ROUNDDOWN(入力シート!$E25/1000,0),10)))</f>
        <v/>
      </c>
      <c r="Z37" s="160"/>
      <c r="AA37" s="168" t="str">
        <f>IF(入力シート!$E$30&gt;99999999999,"",IF(入力シート!$E25&lt;100,"",MOD(ROUNDDOWN(入力シート!$E25/100,0),10)))</f>
        <v/>
      </c>
      <c r="AB37" s="159"/>
      <c r="AC37" s="159" t="str">
        <f>IF(入力シート!$E$30&gt;99999999999,"",IF(入力シート!$E25&lt;10,"",(RIGHT(入力シート!$E25,2)-RIGHT(入力シート!$E25,1))/10))</f>
        <v/>
      </c>
      <c r="AD37" s="159"/>
      <c r="AE37" s="169" t="str">
        <f>IF(入力シート!$E$30&gt;99999999999,"",IF(入力シート!$E25=0,"",RIGHT(入力シート!$E25,1)))</f>
        <v/>
      </c>
      <c r="AF37" s="162"/>
      <c r="AG37" s="13"/>
      <c r="AH37" s="35"/>
      <c r="AI37" s="228"/>
      <c r="AJ37" s="229"/>
      <c r="AK37" s="200" t="s">
        <v>20</v>
      </c>
      <c r="AL37" s="201"/>
      <c r="AM37" s="201"/>
      <c r="AN37" s="201"/>
      <c r="AO37" s="201"/>
      <c r="AP37" s="202"/>
      <c r="AQ37" s="233">
        <v>11</v>
      </c>
      <c r="AR37" s="196"/>
      <c r="AS37" s="162" t="str">
        <f>K37</f>
        <v/>
      </c>
      <c r="AT37" s="163"/>
      <c r="AU37" s="159" t="str">
        <f>M37</f>
        <v/>
      </c>
      <c r="AV37" s="164"/>
      <c r="AW37" s="161" t="str">
        <f>O37</f>
        <v/>
      </c>
      <c r="AX37" s="159"/>
      <c r="AY37" s="159" t="str">
        <f>Q37</f>
        <v/>
      </c>
      <c r="AZ37" s="159"/>
      <c r="BA37" s="159" t="str">
        <f>S37</f>
        <v/>
      </c>
      <c r="BB37" s="160"/>
      <c r="BC37" s="161" t="str">
        <f>U37</f>
        <v/>
      </c>
      <c r="BD37" s="159"/>
      <c r="BE37" s="159" t="str">
        <f>W37</f>
        <v/>
      </c>
      <c r="BF37" s="159"/>
      <c r="BG37" s="159" t="str">
        <f>Y37</f>
        <v/>
      </c>
      <c r="BH37" s="160"/>
      <c r="BI37" s="168" t="str">
        <f>AA37</f>
        <v/>
      </c>
      <c r="BJ37" s="159"/>
      <c r="BK37" s="159" t="str">
        <f>AC37</f>
        <v/>
      </c>
      <c r="BL37" s="159"/>
      <c r="BM37" s="169" t="str">
        <f>AE37</f>
        <v/>
      </c>
      <c r="BN37" s="162"/>
      <c r="BO37" s="36"/>
      <c r="BP37" s="13"/>
      <c r="BQ37" s="228"/>
      <c r="BR37" s="229"/>
      <c r="BS37" s="200" t="s">
        <v>20</v>
      </c>
      <c r="BT37" s="201"/>
      <c r="BU37" s="201"/>
      <c r="BV37" s="201"/>
      <c r="BW37" s="201"/>
      <c r="BX37" s="202"/>
      <c r="BY37" s="233">
        <v>11</v>
      </c>
      <c r="BZ37" s="196"/>
      <c r="CA37" s="162" t="str">
        <f>K37</f>
        <v/>
      </c>
      <c r="CB37" s="163"/>
      <c r="CC37" s="159" t="str">
        <f>M37</f>
        <v/>
      </c>
      <c r="CD37" s="164"/>
      <c r="CE37" s="161" t="str">
        <f>O37</f>
        <v/>
      </c>
      <c r="CF37" s="159"/>
      <c r="CG37" s="159" t="str">
        <f>Q37</f>
        <v/>
      </c>
      <c r="CH37" s="159"/>
      <c r="CI37" s="159" t="str">
        <f>S37</f>
        <v/>
      </c>
      <c r="CJ37" s="160"/>
      <c r="CK37" s="161" t="str">
        <f>U37</f>
        <v/>
      </c>
      <c r="CL37" s="159"/>
      <c r="CM37" s="159" t="str">
        <f>W37</f>
        <v/>
      </c>
      <c r="CN37" s="159"/>
      <c r="CO37" s="159" t="str">
        <f>Y37</f>
        <v/>
      </c>
      <c r="CP37" s="160"/>
      <c r="CQ37" s="168" t="str">
        <f>AA37</f>
        <v/>
      </c>
      <c r="CR37" s="159"/>
      <c r="CS37" s="159" t="str">
        <f>AC37</f>
        <v/>
      </c>
      <c r="CT37" s="159"/>
      <c r="CU37" s="169" t="str">
        <f>AE37</f>
        <v/>
      </c>
      <c r="CV37" s="162"/>
      <c r="CW37" s="14"/>
      <c r="CY37" s="33"/>
    </row>
    <row r="38" spans="1:103" ht="16.5" customHeight="1" thickTop="1" x14ac:dyDescent="0.15">
      <c r="A38" s="228"/>
      <c r="B38" s="229"/>
      <c r="C38" s="203"/>
      <c r="D38" s="204"/>
      <c r="E38" s="204"/>
      <c r="F38" s="204"/>
      <c r="G38" s="204"/>
      <c r="H38" s="205"/>
      <c r="I38" s="233"/>
      <c r="J38" s="196"/>
      <c r="K38" s="162" t="str">
        <f>IF(入力シート!$E$30&gt;99999999999,"",IF(入力シート!$E35&lt;10000000000,"",MOD(ROUNDDOWN(入力シート!$E35/10000000000,0),10)))</f>
        <v/>
      </c>
      <c r="L38" s="163"/>
      <c r="M38" s="159" t="str">
        <f>IF(入力シート!$E$30&gt;99999999999,"",IF(入力シート!$E35&lt;1000000000,"",MOD(ROUNDDOWN(入力シート!$E35/1000000000,0),10)))</f>
        <v/>
      </c>
      <c r="N38" s="164"/>
      <c r="O38" s="161" t="str">
        <f>IF(入力シート!$E$30&gt;99999999999,"",IF(入力シート!$E35&lt;100000000,"",MOD(ROUNDDOWN(入力シート!$E35/100000000,0),10)))</f>
        <v/>
      </c>
      <c r="P38" s="159"/>
      <c r="Q38" s="159" t="str">
        <f>IF(入力シート!$E$30&gt;99999999999,"",IF(入力シート!$E35&lt;10000000,"",MOD(ROUNDDOWN(入力シート!$E35/10000000,0),10)))</f>
        <v/>
      </c>
      <c r="R38" s="159"/>
      <c r="S38" s="159" t="str">
        <f>IF(入力シート!$E$30&gt;99999999999,"",IF(入力シート!$E35&lt;1000000,"",MOD(ROUNDDOWN(入力シート!$E35/1000000,0),10)))</f>
        <v/>
      </c>
      <c r="T38" s="160"/>
      <c r="U38" s="161" t="str">
        <f>IF(入力シート!$E$30&gt;99999999999,"",IF(入力シート!$E35&lt;100000,"",MOD(ROUNDDOWN(入力シート!$E35/100000,0),10)))</f>
        <v/>
      </c>
      <c r="V38" s="159"/>
      <c r="W38" s="159" t="str">
        <f>IF(入力シート!$E$30&gt;99999999999,"",IF(入力シート!$E35&lt;10000,"",MOD(ROUNDDOWN(入力シート!$E35/10000,0),10)))</f>
        <v/>
      </c>
      <c r="X38" s="159"/>
      <c r="Y38" s="159" t="str">
        <f>IF(入力シート!$E$30&gt;99999999999,"",IF(入力シート!$E35&lt;1000,"",MOD(ROUNDDOWN(入力シート!$E35/1000,0),10)))</f>
        <v/>
      </c>
      <c r="Z38" s="160"/>
      <c r="AA38" s="168" t="str">
        <f>IF(入力シート!$E$30&gt;99999999999,"",IF(入力シート!$E35&lt;100,"",MOD(ROUNDDOWN(入力シート!$E35/100,0),10)))</f>
        <v/>
      </c>
      <c r="AB38" s="159"/>
      <c r="AC38" s="159" t="str">
        <f>IF(入力シート!$E$30&gt;99999999999,"",IF(入力シート!$E35&lt;10,"",(RIGHT(入力シート!$E35,2)-RIGHT(入力シート!$E35,1))/10))</f>
        <v/>
      </c>
      <c r="AD38" s="159"/>
      <c r="AE38" s="169" t="str">
        <f>IF(入力シート!$E$30&gt;99999999999,"",IF(入力シート!$E35=0,"",RIGHT(入力シート!$E35,1)))</f>
        <v/>
      </c>
      <c r="AF38" s="162"/>
      <c r="AG38" s="13"/>
      <c r="AH38" s="35"/>
      <c r="AI38" s="228"/>
      <c r="AJ38" s="229"/>
      <c r="AK38" s="203"/>
      <c r="AL38" s="204"/>
      <c r="AM38" s="204"/>
      <c r="AN38" s="204"/>
      <c r="AO38" s="204"/>
      <c r="AP38" s="205"/>
      <c r="AQ38" s="233"/>
      <c r="AR38" s="196"/>
      <c r="AS38" s="162"/>
      <c r="AT38" s="163"/>
      <c r="AU38" s="159"/>
      <c r="AV38" s="164"/>
      <c r="AW38" s="161"/>
      <c r="AX38" s="159"/>
      <c r="AY38" s="159"/>
      <c r="AZ38" s="159"/>
      <c r="BA38" s="159"/>
      <c r="BB38" s="160"/>
      <c r="BC38" s="161"/>
      <c r="BD38" s="159"/>
      <c r="BE38" s="159"/>
      <c r="BF38" s="159"/>
      <c r="BG38" s="159"/>
      <c r="BH38" s="160"/>
      <c r="BI38" s="168"/>
      <c r="BJ38" s="159"/>
      <c r="BK38" s="159"/>
      <c r="BL38" s="159"/>
      <c r="BM38" s="169"/>
      <c r="BN38" s="162"/>
      <c r="BO38" s="36"/>
      <c r="BP38" s="13"/>
      <c r="BQ38" s="228"/>
      <c r="BR38" s="229"/>
      <c r="BS38" s="203"/>
      <c r="BT38" s="204"/>
      <c r="BU38" s="204"/>
      <c r="BV38" s="204"/>
      <c r="BW38" s="204"/>
      <c r="BX38" s="205"/>
      <c r="BY38" s="233"/>
      <c r="BZ38" s="196"/>
      <c r="CA38" s="162"/>
      <c r="CB38" s="163"/>
      <c r="CC38" s="159"/>
      <c r="CD38" s="164"/>
      <c r="CE38" s="161"/>
      <c r="CF38" s="159"/>
      <c r="CG38" s="159"/>
      <c r="CH38" s="159"/>
      <c r="CI38" s="159"/>
      <c r="CJ38" s="160"/>
      <c r="CK38" s="161"/>
      <c r="CL38" s="159"/>
      <c r="CM38" s="159"/>
      <c r="CN38" s="159"/>
      <c r="CO38" s="159"/>
      <c r="CP38" s="160"/>
      <c r="CQ38" s="168"/>
      <c r="CR38" s="159"/>
      <c r="CS38" s="159"/>
      <c r="CT38" s="159"/>
      <c r="CU38" s="169"/>
      <c r="CV38" s="162"/>
      <c r="CW38" s="14"/>
      <c r="CY38" s="136" t="s">
        <v>129</v>
      </c>
    </row>
    <row r="39" spans="1:103" ht="16.5" customHeight="1" x14ac:dyDescent="0.15">
      <c r="A39" s="228"/>
      <c r="B39" s="229"/>
      <c r="C39" s="237" t="s">
        <v>34</v>
      </c>
      <c r="D39" s="238"/>
      <c r="E39" s="238"/>
      <c r="F39" s="238"/>
      <c r="G39" s="238"/>
      <c r="H39" s="239"/>
      <c r="I39" s="233">
        <v>12</v>
      </c>
      <c r="J39" s="196"/>
      <c r="K39" s="162" t="str">
        <f>IF(入力シート!$E$30&gt;99999999999,"",IF(入力シート!$E26&lt;10000000000,"",MOD(ROUNDDOWN(入力シート!$E26/10000000000,0),10)))</f>
        <v/>
      </c>
      <c r="L39" s="163"/>
      <c r="M39" s="159" t="str">
        <f>IF(入力シート!$E$30&gt;99999999999,"",IF(入力シート!$E26&lt;1000000000,"",MOD(ROUNDDOWN(入力シート!$E26/1000000000,0),10)))</f>
        <v/>
      </c>
      <c r="N39" s="164"/>
      <c r="O39" s="161" t="str">
        <f>IF(入力シート!$E$30&gt;99999999999,"",IF(入力シート!$E26&lt;100000000,"",MOD(ROUNDDOWN(入力シート!$E26/100000000,0),10)))</f>
        <v/>
      </c>
      <c r="P39" s="159"/>
      <c r="Q39" s="159" t="str">
        <f>IF(入力シート!$E$30&gt;99999999999,"",IF(入力シート!$E26&lt;10000000,"",MOD(ROUNDDOWN(入力シート!$E26/10000000,0),10)))</f>
        <v/>
      </c>
      <c r="R39" s="159"/>
      <c r="S39" s="159" t="str">
        <f>IF(入力シート!$E$30&gt;99999999999,"",IF(入力シート!$E26&lt;1000000,"",MOD(ROUNDDOWN(入力シート!$E26/1000000,0),10)))</f>
        <v/>
      </c>
      <c r="T39" s="160"/>
      <c r="U39" s="161" t="str">
        <f>IF(入力シート!$E$30&gt;99999999999,"",IF(入力シート!$E26&lt;100000,"",MOD(ROUNDDOWN(入力シート!$E26/100000,0),10)))</f>
        <v/>
      </c>
      <c r="V39" s="159"/>
      <c r="W39" s="159" t="str">
        <f>IF(入力シート!$E$30&gt;99999999999,"",IF(入力シート!$E26&lt;10000,"",MOD(ROUNDDOWN(入力シート!$E26/10000,0),10)))</f>
        <v/>
      </c>
      <c r="X39" s="159"/>
      <c r="Y39" s="159" t="str">
        <f>IF(入力シート!$E$30&gt;99999999999,"",IF(入力シート!$E26&lt;1000,"",MOD(ROUNDDOWN(入力シート!$E26/1000,0),10)))</f>
        <v/>
      </c>
      <c r="Z39" s="160"/>
      <c r="AA39" s="168" t="str">
        <f>IF(入力シート!$E$30&gt;99999999999,"",IF(入力シート!$E26&lt;100,"",MOD(ROUNDDOWN(入力シート!$E26/100,0),10)))</f>
        <v/>
      </c>
      <c r="AB39" s="159"/>
      <c r="AC39" s="159" t="str">
        <f>IF(入力シート!$E$30&gt;99999999999,"",IF(入力シート!$E26&lt;10,"",(RIGHT(入力シート!$E26,2)-RIGHT(入力シート!$E26,1))/10))</f>
        <v/>
      </c>
      <c r="AD39" s="159"/>
      <c r="AE39" s="169" t="str">
        <f>IF(入力シート!$E$30&gt;99999999999,"",IF(入力シート!$E26=0,"",RIGHT(入力シート!$E26,1)))</f>
        <v/>
      </c>
      <c r="AF39" s="162"/>
      <c r="AG39" s="13"/>
      <c r="AH39" s="35"/>
      <c r="AI39" s="228"/>
      <c r="AJ39" s="229"/>
      <c r="AK39" s="237" t="s">
        <v>34</v>
      </c>
      <c r="AL39" s="238"/>
      <c r="AM39" s="238"/>
      <c r="AN39" s="238"/>
      <c r="AO39" s="238"/>
      <c r="AP39" s="239"/>
      <c r="AQ39" s="233">
        <v>12</v>
      </c>
      <c r="AR39" s="196"/>
      <c r="AS39" s="162" t="str">
        <f>K39</f>
        <v/>
      </c>
      <c r="AT39" s="163"/>
      <c r="AU39" s="159" t="str">
        <f>M39</f>
        <v/>
      </c>
      <c r="AV39" s="164"/>
      <c r="AW39" s="161" t="str">
        <f>O39</f>
        <v/>
      </c>
      <c r="AX39" s="159"/>
      <c r="AY39" s="159" t="str">
        <f>Q39</f>
        <v/>
      </c>
      <c r="AZ39" s="159"/>
      <c r="BA39" s="159" t="str">
        <f>S39</f>
        <v/>
      </c>
      <c r="BB39" s="160"/>
      <c r="BC39" s="161" t="str">
        <f>U39</f>
        <v/>
      </c>
      <c r="BD39" s="159"/>
      <c r="BE39" s="159" t="str">
        <f>W39</f>
        <v/>
      </c>
      <c r="BF39" s="159"/>
      <c r="BG39" s="159" t="str">
        <f>Y39</f>
        <v/>
      </c>
      <c r="BH39" s="160"/>
      <c r="BI39" s="168" t="str">
        <f>AA39</f>
        <v/>
      </c>
      <c r="BJ39" s="159"/>
      <c r="BK39" s="159" t="str">
        <f>AC39</f>
        <v/>
      </c>
      <c r="BL39" s="159"/>
      <c r="BM39" s="169" t="str">
        <f>AE39</f>
        <v/>
      </c>
      <c r="BN39" s="162"/>
      <c r="BO39" s="36"/>
      <c r="BP39" s="13"/>
      <c r="BQ39" s="228"/>
      <c r="BR39" s="229"/>
      <c r="BS39" s="237" t="s">
        <v>34</v>
      </c>
      <c r="BT39" s="238"/>
      <c r="BU39" s="238"/>
      <c r="BV39" s="238"/>
      <c r="BW39" s="238"/>
      <c r="BX39" s="239"/>
      <c r="BY39" s="233">
        <v>12</v>
      </c>
      <c r="BZ39" s="196"/>
      <c r="CA39" s="162" t="str">
        <f>K39</f>
        <v/>
      </c>
      <c r="CB39" s="163"/>
      <c r="CC39" s="159" t="str">
        <f>M39</f>
        <v/>
      </c>
      <c r="CD39" s="164"/>
      <c r="CE39" s="161" t="str">
        <f>O39</f>
        <v/>
      </c>
      <c r="CF39" s="159"/>
      <c r="CG39" s="159" t="str">
        <f>Q39</f>
        <v/>
      </c>
      <c r="CH39" s="159"/>
      <c r="CI39" s="159" t="str">
        <f>S39</f>
        <v/>
      </c>
      <c r="CJ39" s="160"/>
      <c r="CK39" s="161" t="str">
        <f>U39</f>
        <v/>
      </c>
      <c r="CL39" s="159"/>
      <c r="CM39" s="159" t="str">
        <f>W39</f>
        <v/>
      </c>
      <c r="CN39" s="159"/>
      <c r="CO39" s="159" t="str">
        <f>Y39</f>
        <v/>
      </c>
      <c r="CP39" s="160"/>
      <c r="CQ39" s="168" t="str">
        <f>AA39</f>
        <v/>
      </c>
      <c r="CR39" s="159"/>
      <c r="CS39" s="159" t="str">
        <f>AC39</f>
        <v/>
      </c>
      <c r="CT39" s="159"/>
      <c r="CU39" s="169" t="str">
        <f>AE39</f>
        <v/>
      </c>
      <c r="CV39" s="162"/>
      <c r="CW39" s="14"/>
      <c r="CY39" s="137"/>
    </row>
    <row r="40" spans="1:103" ht="16.5" customHeight="1" x14ac:dyDescent="0.15">
      <c r="A40" s="228"/>
      <c r="B40" s="229"/>
      <c r="C40" s="234"/>
      <c r="D40" s="235"/>
      <c r="E40" s="235"/>
      <c r="F40" s="235"/>
      <c r="G40" s="235"/>
      <c r="H40" s="236"/>
      <c r="I40" s="233"/>
      <c r="J40" s="196"/>
      <c r="K40" s="162" t="str">
        <f>IF(入力シート!$E$30&gt;99999999999,"",IF(入力シート!$E37&lt;10000000000,"",MOD(ROUNDDOWN(入力シート!$E37/10000000000,0),10)))</f>
        <v/>
      </c>
      <c r="L40" s="163"/>
      <c r="M40" s="159" t="str">
        <f>IF(入力シート!$E$30&gt;99999999999,"",IF(入力シート!$E37&lt;1000000000,"",MOD(ROUNDDOWN(入力シート!$E37/1000000000,0),10)))</f>
        <v/>
      </c>
      <c r="N40" s="164"/>
      <c r="O40" s="161" t="str">
        <f>IF(入力シート!$E$30&gt;99999999999,"",IF(入力シート!$E37&lt;100000000,"",MOD(ROUNDDOWN(入力シート!$E37/100000000,0),10)))</f>
        <v/>
      </c>
      <c r="P40" s="159"/>
      <c r="Q40" s="159" t="str">
        <f>IF(入力シート!$E$30&gt;99999999999,"",IF(入力シート!$E37&lt;10000000,"",MOD(ROUNDDOWN(入力シート!$E37/10000000,0),10)))</f>
        <v/>
      </c>
      <c r="R40" s="159"/>
      <c r="S40" s="159" t="str">
        <f>IF(入力シート!$E$30&gt;99999999999,"",IF(入力シート!$E37&lt;1000000,"",MOD(ROUNDDOWN(入力シート!$E37/1000000,0),10)))</f>
        <v/>
      </c>
      <c r="T40" s="160"/>
      <c r="U40" s="161" t="str">
        <f>IF(入力シート!$E$30&gt;99999999999,"",IF(入力シート!$E37&lt;100000,"",MOD(ROUNDDOWN(入力シート!$E37/100000,0),10)))</f>
        <v/>
      </c>
      <c r="V40" s="159"/>
      <c r="W40" s="159" t="str">
        <f>IF(入力シート!$E$30&gt;99999999999,"",IF(入力シート!$E37&lt;10000,"",MOD(ROUNDDOWN(入力シート!$E37/10000,0),10)))</f>
        <v/>
      </c>
      <c r="X40" s="159"/>
      <c r="Y40" s="159" t="str">
        <f>IF(入力シート!$E$30&gt;99999999999,"",IF(入力シート!$E37&lt;1000,"",MOD(ROUNDDOWN(入力シート!$E37/1000,0),10)))</f>
        <v/>
      </c>
      <c r="Z40" s="160"/>
      <c r="AA40" s="168" t="str">
        <f>IF(入力シート!$E$30&gt;99999999999,"",IF(入力シート!$E37&lt;100,"",MOD(ROUNDDOWN(入力シート!$E37/100,0),10)))</f>
        <v/>
      </c>
      <c r="AB40" s="159"/>
      <c r="AC40" s="159" t="str">
        <f>IF(入力シート!$E$30&gt;99999999999,"",IF(入力シート!$E37&lt;10,"",(RIGHT(入力シート!$E37,2)-RIGHT(入力シート!$E37,1))/10))</f>
        <v/>
      </c>
      <c r="AD40" s="159"/>
      <c r="AE40" s="169" t="str">
        <f>IF(入力シート!$E$30&gt;99999999999,"",IF(入力シート!$E37=0,"",RIGHT(入力シート!$E37,1)))</f>
        <v/>
      </c>
      <c r="AF40" s="162"/>
      <c r="AG40" s="13"/>
      <c r="AH40" s="35"/>
      <c r="AI40" s="228"/>
      <c r="AJ40" s="229"/>
      <c r="AK40" s="234"/>
      <c r="AL40" s="235"/>
      <c r="AM40" s="235"/>
      <c r="AN40" s="235"/>
      <c r="AO40" s="235"/>
      <c r="AP40" s="236"/>
      <c r="AQ40" s="233"/>
      <c r="AR40" s="196"/>
      <c r="AS40" s="162"/>
      <c r="AT40" s="163"/>
      <c r="AU40" s="159"/>
      <c r="AV40" s="164"/>
      <c r="AW40" s="161"/>
      <c r="AX40" s="159"/>
      <c r="AY40" s="159"/>
      <c r="AZ40" s="159"/>
      <c r="BA40" s="159"/>
      <c r="BB40" s="160"/>
      <c r="BC40" s="161"/>
      <c r="BD40" s="159"/>
      <c r="BE40" s="159"/>
      <c r="BF40" s="159"/>
      <c r="BG40" s="159"/>
      <c r="BH40" s="160"/>
      <c r="BI40" s="168"/>
      <c r="BJ40" s="159"/>
      <c r="BK40" s="159"/>
      <c r="BL40" s="159"/>
      <c r="BM40" s="169"/>
      <c r="BN40" s="162"/>
      <c r="BO40" s="36"/>
      <c r="BP40" s="13"/>
      <c r="BQ40" s="228"/>
      <c r="BR40" s="229"/>
      <c r="BS40" s="234"/>
      <c r="BT40" s="235"/>
      <c r="BU40" s="235"/>
      <c r="BV40" s="235"/>
      <c r="BW40" s="235"/>
      <c r="BX40" s="236"/>
      <c r="BY40" s="233"/>
      <c r="BZ40" s="196"/>
      <c r="CA40" s="162"/>
      <c r="CB40" s="163"/>
      <c r="CC40" s="159"/>
      <c r="CD40" s="164"/>
      <c r="CE40" s="161"/>
      <c r="CF40" s="159"/>
      <c r="CG40" s="159"/>
      <c r="CH40" s="159"/>
      <c r="CI40" s="159"/>
      <c r="CJ40" s="160"/>
      <c r="CK40" s="161"/>
      <c r="CL40" s="159"/>
      <c r="CM40" s="159"/>
      <c r="CN40" s="159"/>
      <c r="CO40" s="159"/>
      <c r="CP40" s="160"/>
      <c r="CQ40" s="168"/>
      <c r="CR40" s="159"/>
      <c r="CS40" s="159"/>
      <c r="CT40" s="159"/>
      <c r="CU40" s="169"/>
      <c r="CV40" s="162"/>
      <c r="CW40" s="14"/>
      <c r="CY40" s="137"/>
    </row>
    <row r="41" spans="1:103" ht="16.5" customHeight="1" x14ac:dyDescent="0.15">
      <c r="A41" s="228"/>
      <c r="B41" s="229"/>
      <c r="C41" s="200" t="s">
        <v>35</v>
      </c>
      <c r="D41" s="201"/>
      <c r="E41" s="201"/>
      <c r="F41" s="201"/>
      <c r="G41" s="201"/>
      <c r="H41" s="202"/>
      <c r="I41" s="233">
        <v>13</v>
      </c>
      <c r="J41" s="196"/>
      <c r="K41" s="162" t="str">
        <f>IF(入力シート!$E$30&gt;99999999999,"",IF(入力シート!$E27&lt;10000000000,"",MOD(ROUNDDOWN(入力シート!$E27/10000000000,0),10)))</f>
        <v/>
      </c>
      <c r="L41" s="163"/>
      <c r="M41" s="159" t="str">
        <f>IF(入力シート!$E$30&gt;99999999999,"",IF(入力シート!$E27&lt;1000000000,"",MOD(ROUNDDOWN(入力シート!$E27/1000000000,0),10)))</f>
        <v/>
      </c>
      <c r="N41" s="164"/>
      <c r="O41" s="161" t="str">
        <f>IF(入力シート!$E$30&gt;99999999999,"",IF(入力シート!$E27&lt;100000000,"",MOD(ROUNDDOWN(入力シート!$E27/100000000,0),10)))</f>
        <v/>
      </c>
      <c r="P41" s="159"/>
      <c r="Q41" s="159" t="str">
        <f>IF(入力シート!$E$30&gt;99999999999,"",IF(入力シート!$E27&lt;10000000,"",MOD(ROUNDDOWN(入力シート!$E27/10000000,0),10)))</f>
        <v/>
      </c>
      <c r="R41" s="159"/>
      <c r="S41" s="159" t="str">
        <f>IF(入力シート!$E$30&gt;99999999999,"",IF(入力シート!$E27&lt;1000000,"",MOD(ROUNDDOWN(入力シート!$E27/1000000,0),10)))</f>
        <v/>
      </c>
      <c r="T41" s="160"/>
      <c r="U41" s="161" t="str">
        <f>IF(入力シート!$E$30&gt;99999999999,"",IF(入力シート!$E27&lt;100000,"",MOD(ROUNDDOWN(入力シート!$E27/100000,0),10)))</f>
        <v/>
      </c>
      <c r="V41" s="159"/>
      <c r="W41" s="159" t="str">
        <f>IF(入力シート!$E$30&gt;99999999999,"",IF(入力シート!$E27&lt;10000,"",MOD(ROUNDDOWN(入力シート!$E27/10000,0),10)))</f>
        <v/>
      </c>
      <c r="X41" s="159"/>
      <c r="Y41" s="159" t="str">
        <f>IF(入力シート!$E$30&gt;99999999999,"",IF(入力シート!$E27&lt;1000,"",MOD(ROUNDDOWN(入力シート!$E27/1000,0),10)))</f>
        <v/>
      </c>
      <c r="Z41" s="160"/>
      <c r="AA41" s="168" t="str">
        <f>IF(入力シート!$E$30&gt;99999999999,"",IF(入力シート!$E27&lt;100,"",MOD(ROUNDDOWN(入力シート!$E27/100,0),10)))</f>
        <v/>
      </c>
      <c r="AB41" s="159"/>
      <c r="AC41" s="159" t="str">
        <f>IF(入力シート!$E$30&gt;99999999999,"",IF(入力シート!$E27&lt;10,"",(RIGHT(入力シート!$E27,2)-RIGHT(入力シート!$E27,1))/10))</f>
        <v/>
      </c>
      <c r="AD41" s="159"/>
      <c r="AE41" s="169" t="str">
        <f>IF(入力シート!$E$30&gt;99999999999,"",IF(入力シート!$E27=0,"",RIGHT(入力シート!$E27,1)))</f>
        <v/>
      </c>
      <c r="AF41" s="162"/>
      <c r="AG41" s="13"/>
      <c r="AH41" s="35"/>
      <c r="AI41" s="228"/>
      <c r="AJ41" s="229"/>
      <c r="AK41" s="200" t="s">
        <v>35</v>
      </c>
      <c r="AL41" s="201"/>
      <c r="AM41" s="201"/>
      <c r="AN41" s="201"/>
      <c r="AO41" s="201"/>
      <c r="AP41" s="202"/>
      <c r="AQ41" s="233">
        <v>13</v>
      </c>
      <c r="AR41" s="196"/>
      <c r="AS41" s="162" t="str">
        <f>K41</f>
        <v/>
      </c>
      <c r="AT41" s="163"/>
      <c r="AU41" s="159" t="str">
        <f>M41</f>
        <v/>
      </c>
      <c r="AV41" s="164"/>
      <c r="AW41" s="161" t="str">
        <f>O41</f>
        <v/>
      </c>
      <c r="AX41" s="159"/>
      <c r="AY41" s="159" t="str">
        <f>Q41</f>
        <v/>
      </c>
      <c r="AZ41" s="159"/>
      <c r="BA41" s="159" t="str">
        <f>S41</f>
        <v/>
      </c>
      <c r="BB41" s="160"/>
      <c r="BC41" s="161" t="str">
        <f>U41</f>
        <v/>
      </c>
      <c r="BD41" s="159"/>
      <c r="BE41" s="159" t="str">
        <f>W41</f>
        <v/>
      </c>
      <c r="BF41" s="159"/>
      <c r="BG41" s="159" t="str">
        <f>Y41</f>
        <v/>
      </c>
      <c r="BH41" s="160"/>
      <c r="BI41" s="168" t="str">
        <f>AA41</f>
        <v/>
      </c>
      <c r="BJ41" s="159"/>
      <c r="BK41" s="159" t="str">
        <f>AC41</f>
        <v/>
      </c>
      <c r="BL41" s="159"/>
      <c r="BM41" s="169" t="str">
        <f>AE41</f>
        <v/>
      </c>
      <c r="BN41" s="162"/>
      <c r="BO41" s="36"/>
      <c r="BP41" s="13"/>
      <c r="BQ41" s="228"/>
      <c r="BR41" s="229"/>
      <c r="BS41" s="200" t="s">
        <v>35</v>
      </c>
      <c r="BT41" s="201"/>
      <c r="BU41" s="201"/>
      <c r="BV41" s="201"/>
      <c r="BW41" s="201"/>
      <c r="BX41" s="202"/>
      <c r="BY41" s="233">
        <v>13</v>
      </c>
      <c r="BZ41" s="196"/>
      <c r="CA41" s="162" t="str">
        <f>K41</f>
        <v/>
      </c>
      <c r="CB41" s="163"/>
      <c r="CC41" s="159" t="str">
        <f>M41</f>
        <v/>
      </c>
      <c r="CD41" s="164"/>
      <c r="CE41" s="161" t="str">
        <f>O41</f>
        <v/>
      </c>
      <c r="CF41" s="159"/>
      <c r="CG41" s="159" t="str">
        <f>Q41</f>
        <v/>
      </c>
      <c r="CH41" s="159"/>
      <c r="CI41" s="159" t="str">
        <f>S41</f>
        <v/>
      </c>
      <c r="CJ41" s="160"/>
      <c r="CK41" s="161" t="str">
        <f>U41</f>
        <v/>
      </c>
      <c r="CL41" s="159"/>
      <c r="CM41" s="159" t="str">
        <f>W41</f>
        <v/>
      </c>
      <c r="CN41" s="159"/>
      <c r="CO41" s="159" t="str">
        <f>Y41</f>
        <v/>
      </c>
      <c r="CP41" s="160"/>
      <c r="CQ41" s="168" t="str">
        <f>AA41</f>
        <v/>
      </c>
      <c r="CR41" s="159"/>
      <c r="CS41" s="159" t="str">
        <f>AC41</f>
        <v/>
      </c>
      <c r="CT41" s="159"/>
      <c r="CU41" s="169" t="str">
        <f>AE41</f>
        <v/>
      </c>
      <c r="CV41" s="162"/>
      <c r="CW41" s="14"/>
      <c r="CY41" s="137"/>
    </row>
    <row r="42" spans="1:103" ht="16.5" customHeight="1" x14ac:dyDescent="0.15">
      <c r="A42" s="228"/>
      <c r="B42" s="229"/>
      <c r="C42" s="203"/>
      <c r="D42" s="204"/>
      <c r="E42" s="204"/>
      <c r="F42" s="204"/>
      <c r="G42" s="204"/>
      <c r="H42" s="205"/>
      <c r="I42" s="233"/>
      <c r="J42" s="196"/>
      <c r="K42" s="162" t="str">
        <f>IF(入力シート!$E$30&gt;99999999999,"",IF(入力シート!$E39&lt;10000000000,"",MOD(ROUNDDOWN(入力シート!$E39/10000000000,0),10)))</f>
        <v/>
      </c>
      <c r="L42" s="163"/>
      <c r="M42" s="159" t="str">
        <f>IF(入力シート!$E$30&gt;99999999999,"",IF(入力シート!$E39&lt;1000000000,"",MOD(ROUNDDOWN(入力シート!$E39/1000000000,0),10)))</f>
        <v/>
      </c>
      <c r="N42" s="164"/>
      <c r="O42" s="161" t="str">
        <f>IF(入力シート!$E$30&gt;99999999999,"",IF(入力シート!$E39&lt;100000000,"",MOD(ROUNDDOWN(入力シート!$E39/100000000,0),10)))</f>
        <v/>
      </c>
      <c r="P42" s="159"/>
      <c r="Q42" s="159" t="str">
        <f>IF(入力シート!$E$30&gt;99999999999,"",IF(入力シート!$E39&lt;10000000,"",MOD(ROUNDDOWN(入力シート!$E39/10000000,0),10)))</f>
        <v/>
      </c>
      <c r="R42" s="159"/>
      <c r="S42" s="159" t="str">
        <f>IF(入力シート!$E$30&gt;99999999999,"",IF(入力シート!$E39&lt;1000000,"",MOD(ROUNDDOWN(入力シート!$E39/1000000,0),10)))</f>
        <v/>
      </c>
      <c r="T42" s="160"/>
      <c r="U42" s="161" t="str">
        <f>IF(入力シート!$E$30&gt;99999999999,"",IF(入力シート!$E39&lt;100000,"",MOD(ROUNDDOWN(入力シート!$E39/100000,0),10)))</f>
        <v/>
      </c>
      <c r="V42" s="159"/>
      <c r="W42" s="159" t="str">
        <f>IF(入力シート!$E$30&gt;99999999999,"",IF(入力シート!$E39&lt;10000,"",MOD(ROUNDDOWN(入力シート!$E39/10000,0),10)))</f>
        <v/>
      </c>
      <c r="X42" s="159"/>
      <c r="Y42" s="159" t="str">
        <f>IF(入力シート!$E$30&gt;99999999999,"",IF(入力シート!$E39&lt;1000,"",MOD(ROUNDDOWN(入力シート!$E39/1000,0),10)))</f>
        <v/>
      </c>
      <c r="Z42" s="160"/>
      <c r="AA42" s="168" t="str">
        <f>IF(入力シート!$E$30&gt;99999999999,"",IF(入力シート!$E39&lt;100,"",MOD(ROUNDDOWN(入力シート!$E39/100,0),10)))</f>
        <v/>
      </c>
      <c r="AB42" s="159"/>
      <c r="AC42" s="159" t="str">
        <f>IF(入力シート!$E$30&gt;99999999999,"",IF(入力シート!$E39&lt;10,"",(RIGHT(入力シート!$E39,2)-RIGHT(入力シート!$E39,1))/10))</f>
        <v/>
      </c>
      <c r="AD42" s="159"/>
      <c r="AE42" s="169" t="str">
        <f>IF(入力シート!$E$30&gt;99999999999,"",IF(入力シート!$E39=0,"",RIGHT(入力シート!$E39,1)))</f>
        <v/>
      </c>
      <c r="AF42" s="162"/>
      <c r="AG42" s="13"/>
      <c r="AH42" s="35"/>
      <c r="AI42" s="228"/>
      <c r="AJ42" s="229"/>
      <c r="AK42" s="203"/>
      <c r="AL42" s="204"/>
      <c r="AM42" s="204"/>
      <c r="AN42" s="204"/>
      <c r="AO42" s="204"/>
      <c r="AP42" s="205"/>
      <c r="AQ42" s="233"/>
      <c r="AR42" s="196"/>
      <c r="AS42" s="162"/>
      <c r="AT42" s="163"/>
      <c r="AU42" s="159"/>
      <c r="AV42" s="164"/>
      <c r="AW42" s="161"/>
      <c r="AX42" s="159"/>
      <c r="AY42" s="159"/>
      <c r="AZ42" s="159"/>
      <c r="BA42" s="159"/>
      <c r="BB42" s="160"/>
      <c r="BC42" s="161"/>
      <c r="BD42" s="159"/>
      <c r="BE42" s="159"/>
      <c r="BF42" s="159"/>
      <c r="BG42" s="159"/>
      <c r="BH42" s="160"/>
      <c r="BI42" s="168"/>
      <c r="BJ42" s="159"/>
      <c r="BK42" s="159"/>
      <c r="BL42" s="159"/>
      <c r="BM42" s="169"/>
      <c r="BN42" s="162"/>
      <c r="BO42" s="36"/>
      <c r="BP42" s="13"/>
      <c r="BQ42" s="228"/>
      <c r="BR42" s="229"/>
      <c r="BS42" s="203"/>
      <c r="BT42" s="204"/>
      <c r="BU42" s="204"/>
      <c r="BV42" s="204"/>
      <c r="BW42" s="204"/>
      <c r="BX42" s="205"/>
      <c r="BY42" s="233"/>
      <c r="BZ42" s="196"/>
      <c r="CA42" s="162"/>
      <c r="CB42" s="163"/>
      <c r="CC42" s="159"/>
      <c r="CD42" s="164"/>
      <c r="CE42" s="161"/>
      <c r="CF42" s="159"/>
      <c r="CG42" s="159"/>
      <c r="CH42" s="159"/>
      <c r="CI42" s="159"/>
      <c r="CJ42" s="160"/>
      <c r="CK42" s="161"/>
      <c r="CL42" s="159"/>
      <c r="CM42" s="159"/>
      <c r="CN42" s="159"/>
      <c r="CO42" s="159"/>
      <c r="CP42" s="160"/>
      <c r="CQ42" s="168"/>
      <c r="CR42" s="159"/>
      <c r="CS42" s="159"/>
      <c r="CT42" s="159"/>
      <c r="CU42" s="169"/>
      <c r="CV42" s="162"/>
      <c r="CW42" s="14"/>
      <c r="CY42" s="137"/>
    </row>
    <row r="43" spans="1:103" ht="16.5" customHeight="1" x14ac:dyDescent="0.15">
      <c r="A43" s="228"/>
      <c r="B43" s="229"/>
      <c r="C43" s="200" t="s">
        <v>36</v>
      </c>
      <c r="D43" s="201"/>
      <c r="E43" s="201"/>
      <c r="F43" s="201"/>
      <c r="G43" s="201"/>
      <c r="H43" s="202"/>
      <c r="I43" s="233">
        <v>14</v>
      </c>
      <c r="J43" s="196"/>
      <c r="K43" s="162" t="str">
        <f>IF(入力シート!$E$30&gt;99999999999,"",IF(入力シート!$E28&lt;10000000000,"",MOD(ROUNDDOWN(入力シート!$E28/10000000000,0),10)))</f>
        <v/>
      </c>
      <c r="L43" s="163"/>
      <c r="M43" s="159" t="str">
        <f>IF(入力シート!$E$30&gt;99999999999,"",IF(入力シート!$E28&lt;1000000000,"",MOD(ROUNDDOWN(入力シート!$E28/1000000000,0),10)))</f>
        <v/>
      </c>
      <c r="N43" s="164"/>
      <c r="O43" s="161" t="str">
        <f>IF(入力シート!$E$30&gt;99999999999,"",IF(入力シート!$E28&lt;100000000,"",MOD(ROUNDDOWN(入力シート!$E28/100000000,0),10)))</f>
        <v/>
      </c>
      <c r="P43" s="159"/>
      <c r="Q43" s="159" t="str">
        <f>IF(入力シート!$E$30&gt;99999999999,"",IF(入力シート!$E28&lt;10000000,"",MOD(ROUNDDOWN(入力シート!$E28/10000000,0),10)))</f>
        <v/>
      </c>
      <c r="R43" s="159"/>
      <c r="S43" s="159" t="str">
        <f>IF(入力シート!$E$30&gt;99999999999,"",IF(入力シート!$E28&lt;1000000,"",MOD(ROUNDDOWN(入力シート!$E28/1000000,0),10)))</f>
        <v/>
      </c>
      <c r="T43" s="160"/>
      <c r="U43" s="161" t="str">
        <f>IF(入力シート!$E$30&gt;99999999999,"",IF(入力シート!$E28&lt;100000,"",MOD(ROUNDDOWN(入力シート!$E28/100000,0),10)))</f>
        <v/>
      </c>
      <c r="V43" s="159"/>
      <c r="W43" s="159" t="str">
        <f>IF(入力シート!$E$30&gt;99999999999,"",IF(入力シート!$E28&lt;10000,"",MOD(ROUNDDOWN(入力シート!$E28/10000,0),10)))</f>
        <v/>
      </c>
      <c r="X43" s="159"/>
      <c r="Y43" s="159" t="str">
        <f>IF(入力シート!$E$30&gt;99999999999,"",IF(入力シート!$E28&lt;1000,"",MOD(ROUNDDOWN(入力シート!$E28/1000,0),10)))</f>
        <v/>
      </c>
      <c r="Z43" s="160"/>
      <c r="AA43" s="168" t="str">
        <f>IF(入力シート!$E$30&gt;99999999999,"",IF(入力シート!$E28&lt;100,"",MOD(ROUNDDOWN(入力シート!$E28/100,0),10)))</f>
        <v/>
      </c>
      <c r="AB43" s="159"/>
      <c r="AC43" s="159" t="str">
        <f>IF(入力シート!$E$30&gt;99999999999,"",IF(入力シート!$E28&lt;10,"",(RIGHT(入力シート!$E28,2)-RIGHT(入力シート!$E28,1))/10))</f>
        <v/>
      </c>
      <c r="AD43" s="159"/>
      <c r="AE43" s="169" t="str">
        <f>IF(入力シート!$E$30&gt;99999999999,"",IF(入力シート!$E28=0,"",RIGHT(入力シート!$E28,1)))</f>
        <v/>
      </c>
      <c r="AF43" s="162"/>
      <c r="AG43" s="13"/>
      <c r="AH43" s="35"/>
      <c r="AI43" s="228"/>
      <c r="AJ43" s="229"/>
      <c r="AK43" s="200" t="s">
        <v>36</v>
      </c>
      <c r="AL43" s="201"/>
      <c r="AM43" s="201"/>
      <c r="AN43" s="201"/>
      <c r="AO43" s="201"/>
      <c r="AP43" s="202"/>
      <c r="AQ43" s="233">
        <v>14</v>
      </c>
      <c r="AR43" s="196"/>
      <c r="AS43" s="162" t="str">
        <f>K43</f>
        <v/>
      </c>
      <c r="AT43" s="163"/>
      <c r="AU43" s="159" t="str">
        <f>M43</f>
        <v/>
      </c>
      <c r="AV43" s="164"/>
      <c r="AW43" s="161" t="str">
        <f>O43</f>
        <v/>
      </c>
      <c r="AX43" s="159"/>
      <c r="AY43" s="159" t="str">
        <f>Q43</f>
        <v/>
      </c>
      <c r="AZ43" s="159"/>
      <c r="BA43" s="159" t="str">
        <f>S43</f>
        <v/>
      </c>
      <c r="BB43" s="160"/>
      <c r="BC43" s="161" t="str">
        <f>U43</f>
        <v/>
      </c>
      <c r="BD43" s="159"/>
      <c r="BE43" s="159" t="str">
        <f>W43</f>
        <v/>
      </c>
      <c r="BF43" s="159"/>
      <c r="BG43" s="159" t="str">
        <f>Y43</f>
        <v/>
      </c>
      <c r="BH43" s="160"/>
      <c r="BI43" s="168" t="str">
        <f>AA43</f>
        <v/>
      </c>
      <c r="BJ43" s="159"/>
      <c r="BK43" s="159" t="str">
        <f>AC43</f>
        <v/>
      </c>
      <c r="BL43" s="159"/>
      <c r="BM43" s="169" t="str">
        <f>AE43</f>
        <v/>
      </c>
      <c r="BN43" s="162"/>
      <c r="BO43" s="36"/>
      <c r="BP43" s="13"/>
      <c r="BQ43" s="228"/>
      <c r="BR43" s="229"/>
      <c r="BS43" s="200" t="s">
        <v>36</v>
      </c>
      <c r="BT43" s="201"/>
      <c r="BU43" s="201"/>
      <c r="BV43" s="201"/>
      <c r="BW43" s="201"/>
      <c r="BX43" s="202"/>
      <c r="BY43" s="233">
        <v>14</v>
      </c>
      <c r="BZ43" s="196"/>
      <c r="CA43" s="162" t="str">
        <f>K43</f>
        <v/>
      </c>
      <c r="CB43" s="163"/>
      <c r="CC43" s="159" t="str">
        <f>M43</f>
        <v/>
      </c>
      <c r="CD43" s="164"/>
      <c r="CE43" s="161" t="str">
        <f>O43</f>
        <v/>
      </c>
      <c r="CF43" s="159"/>
      <c r="CG43" s="159" t="str">
        <f>Q43</f>
        <v/>
      </c>
      <c r="CH43" s="159"/>
      <c r="CI43" s="159" t="str">
        <f>S43</f>
        <v/>
      </c>
      <c r="CJ43" s="160"/>
      <c r="CK43" s="161" t="str">
        <f>U43</f>
        <v/>
      </c>
      <c r="CL43" s="159"/>
      <c r="CM43" s="159" t="str">
        <f>W43</f>
        <v/>
      </c>
      <c r="CN43" s="159"/>
      <c r="CO43" s="159" t="str">
        <f>Y43</f>
        <v/>
      </c>
      <c r="CP43" s="160"/>
      <c r="CQ43" s="168" t="str">
        <f>AA43</f>
        <v/>
      </c>
      <c r="CR43" s="159"/>
      <c r="CS43" s="159" t="str">
        <f>AC43</f>
        <v/>
      </c>
      <c r="CT43" s="159"/>
      <c r="CU43" s="169" t="str">
        <f>AE43</f>
        <v/>
      </c>
      <c r="CV43" s="162"/>
      <c r="CW43" s="14"/>
      <c r="CY43" s="137"/>
    </row>
    <row r="44" spans="1:103" ht="16.5" customHeight="1" x14ac:dyDescent="0.15">
      <c r="A44" s="228"/>
      <c r="B44" s="229"/>
      <c r="C44" s="203"/>
      <c r="D44" s="204"/>
      <c r="E44" s="204"/>
      <c r="F44" s="204"/>
      <c r="G44" s="204"/>
      <c r="H44" s="205"/>
      <c r="I44" s="233"/>
      <c r="J44" s="196"/>
      <c r="K44" s="162" t="str">
        <f>IF(入力シート!$E$30&gt;99999999999,"",IF(入力シート!$E41&lt;10000000000,"",MOD(ROUNDDOWN(入力シート!$E41/10000000000,0),10)))</f>
        <v/>
      </c>
      <c r="L44" s="163"/>
      <c r="M44" s="159" t="str">
        <f>IF(入力シート!$E$30&gt;99999999999,"",IF(入力シート!$E41&lt;1000000000,"",MOD(ROUNDDOWN(入力シート!$E41/1000000000,0),10)))</f>
        <v/>
      </c>
      <c r="N44" s="164"/>
      <c r="O44" s="161" t="str">
        <f>IF(入力シート!$E$30&gt;99999999999,"",IF(入力シート!$E41&lt;100000000,"",MOD(ROUNDDOWN(入力シート!$E41/100000000,0),10)))</f>
        <v/>
      </c>
      <c r="P44" s="159"/>
      <c r="Q44" s="159" t="str">
        <f>IF(入力シート!$E$30&gt;99999999999,"",IF(入力シート!$E41&lt;10000000,"",MOD(ROUNDDOWN(入力シート!$E41/10000000,0),10)))</f>
        <v/>
      </c>
      <c r="R44" s="159"/>
      <c r="S44" s="159" t="str">
        <f>IF(入力シート!$E$30&gt;99999999999,"",IF(入力シート!$E41&lt;1000000,"",MOD(ROUNDDOWN(入力シート!$E41/1000000,0),10)))</f>
        <v/>
      </c>
      <c r="T44" s="160"/>
      <c r="U44" s="161" t="str">
        <f>IF(入力シート!$E$30&gt;99999999999,"",IF(入力シート!$E41&lt;100000,"",MOD(ROUNDDOWN(入力シート!$E41/100000,0),10)))</f>
        <v/>
      </c>
      <c r="V44" s="159"/>
      <c r="W44" s="159" t="str">
        <f>IF(入力シート!$E$30&gt;99999999999,"",IF(入力シート!$E41&lt;10000,"",MOD(ROUNDDOWN(入力シート!$E41/10000,0),10)))</f>
        <v/>
      </c>
      <c r="X44" s="159"/>
      <c r="Y44" s="159" t="str">
        <f>IF(入力シート!$E$30&gt;99999999999,"",IF(入力シート!$E41&lt;1000,"",MOD(ROUNDDOWN(入力シート!$E41/1000,0),10)))</f>
        <v/>
      </c>
      <c r="Z44" s="160"/>
      <c r="AA44" s="168" t="str">
        <f>IF(入力シート!$E$30&gt;99999999999,"",IF(入力シート!$E41&lt;100,"",MOD(ROUNDDOWN(入力シート!$E41/100,0),10)))</f>
        <v/>
      </c>
      <c r="AB44" s="159"/>
      <c r="AC44" s="159" t="str">
        <f>IF(入力シート!$E$30&gt;99999999999,"",IF(入力シート!$E41&lt;10,"",(RIGHT(入力シート!$E41,2)-RIGHT(入力シート!$E41,1))/10))</f>
        <v/>
      </c>
      <c r="AD44" s="159"/>
      <c r="AE44" s="169" t="str">
        <f>IF(入力シート!$E$30&gt;99999999999,"",IF(入力シート!$E41=0,"",RIGHT(入力シート!$E41,1)))</f>
        <v/>
      </c>
      <c r="AF44" s="162"/>
      <c r="AG44" s="13"/>
      <c r="AH44" s="35"/>
      <c r="AI44" s="228"/>
      <c r="AJ44" s="229"/>
      <c r="AK44" s="203"/>
      <c r="AL44" s="204"/>
      <c r="AM44" s="204"/>
      <c r="AN44" s="204"/>
      <c r="AO44" s="204"/>
      <c r="AP44" s="205"/>
      <c r="AQ44" s="233"/>
      <c r="AR44" s="196"/>
      <c r="AS44" s="162"/>
      <c r="AT44" s="163"/>
      <c r="AU44" s="159"/>
      <c r="AV44" s="164"/>
      <c r="AW44" s="161"/>
      <c r="AX44" s="159"/>
      <c r="AY44" s="159"/>
      <c r="AZ44" s="159"/>
      <c r="BA44" s="159"/>
      <c r="BB44" s="160"/>
      <c r="BC44" s="161"/>
      <c r="BD44" s="159"/>
      <c r="BE44" s="159"/>
      <c r="BF44" s="159"/>
      <c r="BG44" s="159"/>
      <c r="BH44" s="160"/>
      <c r="BI44" s="168"/>
      <c r="BJ44" s="159"/>
      <c r="BK44" s="159"/>
      <c r="BL44" s="159"/>
      <c r="BM44" s="169"/>
      <c r="BN44" s="162"/>
      <c r="BO44" s="36"/>
      <c r="BP44" s="13"/>
      <c r="BQ44" s="228"/>
      <c r="BR44" s="229"/>
      <c r="BS44" s="203"/>
      <c r="BT44" s="204"/>
      <c r="BU44" s="204"/>
      <c r="BV44" s="204"/>
      <c r="BW44" s="204"/>
      <c r="BX44" s="205"/>
      <c r="BY44" s="233"/>
      <c r="BZ44" s="196"/>
      <c r="CA44" s="162"/>
      <c r="CB44" s="163"/>
      <c r="CC44" s="159"/>
      <c r="CD44" s="164"/>
      <c r="CE44" s="161"/>
      <c r="CF44" s="159"/>
      <c r="CG44" s="159"/>
      <c r="CH44" s="159"/>
      <c r="CI44" s="159"/>
      <c r="CJ44" s="160"/>
      <c r="CK44" s="161"/>
      <c r="CL44" s="159"/>
      <c r="CM44" s="159"/>
      <c r="CN44" s="159"/>
      <c r="CO44" s="159"/>
      <c r="CP44" s="160"/>
      <c r="CQ44" s="168"/>
      <c r="CR44" s="159"/>
      <c r="CS44" s="159"/>
      <c r="CT44" s="159"/>
      <c r="CU44" s="169"/>
      <c r="CV44" s="162"/>
      <c r="CW44" s="14"/>
      <c r="CY44" s="137"/>
    </row>
    <row r="45" spans="1:103" ht="16.5" customHeight="1" x14ac:dyDescent="0.15">
      <c r="A45" s="228"/>
      <c r="B45" s="229"/>
      <c r="C45" s="200" t="s">
        <v>21</v>
      </c>
      <c r="D45" s="201"/>
      <c r="E45" s="201"/>
      <c r="F45" s="201"/>
      <c r="G45" s="201"/>
      <c r="H45" s="202"/>
      <c r="I45" s="233">
        <v>15</v>
      </c>
      <c r="J45" s="196"/>
      <c r="K45" s="162" t="str">
        <f>IF(入力シート!$E$30&gt;99999999999,"",IF(入力シート!$E29&lt;10000000000,"",MOD(ROUNDDOWN(入力シート!$E29/10000000000,0),10)))</f>
        <v/>
      </c>
      <c r="L45" s="163"/>
      <c r="M45" s="159" t="str">
        <f>IF(入力シート!$E$30&gt;99999999999,"",IF(入力シート!$E29&lt;1000000000,"",MOD(ROUNDDOWN(入力シート!$E29/1000000000,0),10)))</f>
        <v/>
      </c>
      <c r="N45" s="164"/>
      <c r="O45" s="161" t="str">
        <f>IF(入力シート!$E$30&gt;99999999999,"",IF(入力シート!$E29&lt;100000000,"",MOD(ROUNDDOWN(入力シート!$E29/100000000,0),10)))</f>
        <v/>
      </c>
      <c r="P45" s="159"/>
      <c r="Q45" s="159" t="str">
        <f>IF(入力シート!$E$30&gt;99999999999,"",IF(入力シート!$E29&lt;10000000,"",MOD(ROUNDDOWN(入力シート!$E29/10000000,0),10)))</f>
        <v/>
      </c>
      <c r="R45" s="159"/>
      <c r="S45" s="159" t="str">
        <f>IF(入力シート!$E$30&gt;99999999999,"",IF(入力シート!$E29&lt;1000000,"",MOD(ROUNDDOWN(入力シート!$E29/1000000,0),10)))</f>
        <v/>
      </c>
      <c r="T45" s="160"/>
      <c r="U45" s="161" t="str">
        <f>IF(入力シート!$E$30&gt;99999999999,"",IF(入力シート!$E29&lt;100000,"",MOD(ROUNDDOWN(入力シート!$E29/100000,0),10)))</f>
        <v/>
      </c>
      <c r="V45" s="159"/>
      <c r="W45" s="159" t="str">
        <f>IF(入力シート!$E$30&gt;99999999999,"",IF(入力シート!$E29&lt;10000,"",MOD(ROUNDDOWN(入力シート!$E29/10000,0),10)))</f>
        <v/>
      </c>
      <c r="X45" s="159"/>
      <c r="Y45" s="159" t="str">
        <f>IF(入力シート!$E$30&gt;99999999999,"",IF(入力シート!$E29&lt;1000,"",MOD(ROUNDDOWN(入力シート!$E29/1000,0),10)))</f>
        <v/>
      </c>
      <c r="Z45" s="160"/>
      <c r="AA45" s="168" t="str">
        <f>IF(入力シート!$E$30&gt;99999999999,"",IF(入力シート!$E29&lt;100,"",MOD(ROUNDDOWN(入力シート!$E29/100,0),10)))</f>
        <v/>
      </c>
      <c r="AB45" s="159"/>
      <c r="AC45" s="159" t="str">
        <f>IF(入力シート!$E$30&gt;99999999999,"",IF(入力シート!$E29&lt;10,"",(RIGHT(入力シート!$E29,2)-RIGHT(入力シート!$E29,1))/10))</f>
        <v/>
      </c>
      <c r="AD45" s="159"/>
      <c r="AE45" s="169" t="str">
        <f>IF(入力シート!$E$30&gt;99999999999,"",IF(入力シート!$E29=0,"",RIGHT(入力シート!$E29,1)))</f>
        <v/>
      </c>
      <c r="AF45" s="162"/>
      <c r="AG45" s="13"/>
      <c r="AH45" s="35"/>
      <c r="AI45" s="228"/>
      <c r="AJ45" s="229"/>
      <c r="AK45" s="200" t="s">
        <v>21</v>
      </c>
      <c r="AL45" s="201"/>
      <c r="AM45" s="201"/>
      <c r="AN45" s="201"/>
      <c r="AO45" s="201"/>
      <c r="AP45" s="202"/>
      <c r="AQ45" s="233">
        <v>15</v>
      </c>
      <c r="AR45" s="196"/>
      <c r="AS45" s="162" t="str">
        <f>K45</f>
        <v/>
      </c>
      <c r="AT45" s="163"/>
      <c r="AU45" s="159" t="str">
        <f>M45</f>
        <v/>
      </c>
      <c r="AV45" s="164"/>
      <c r="AW45" s="161" t="str">
        <f>O45</f>
        <v/>
      </c>
      <c r="AX45" s="159"/>
      <c r="AY45" s="159" t="str">
        <f>Q45</f>
        <v/>
      </c>
      <c r="AZ45" s="159"/>
      <c r="BA45" s="159" t="str">
        <f>S45</f>
        <v/>
      </c>
      <c r="BB45" s="160"/>
      <c r="BC45" s="161" t="str">
        <f>U45</f>
        <v/>
      </c>
      <c r="BD45" s="159"/>
      <c r="BE45" s="159" t="str">
        <f>W45</f>
        <v/>
      </c>
      <c r="BF45" s="159"/>
      <c r="BG45" s="159" t="str">
        <f>Y45</f>
        <v/>
      </c>
      <c r="BH45" s="160"/>
      <c r="BI45" s="168" t="str">
        <f>AA45</f>
        <v/>
      </c>
      <c r="BJ45" s="159"/>
      <c r="BK45" s="159" t="str">
        <f>AC45</f>
        <v/>
      </c>
      <c r="BL45" s="159"/>
      <c r="BM45" s="169" t="str">
        <f>AE45</f>
        <v/>
      </c>
      <c r="BN45" s="162"/>
      <c r="BO45" s="36"/>
      <c r="BP45" s="13"/>
      <c r="BQ45" s="228"/>
      <c r="BR45" s="229"/>
      <c r="BS45" s="200" t="s">
        <v>21</v>
      </c>
      <c r="BT45" s="201"/>
      <c r="BU45" s="201"/>
      <c r="BV45" s="201"/>
      <c r="BW45" s="201"/>
      <c r="BX45" s="202"/>
      <c r="BY45" s="233">
        <v>15</v>
      </c>
      <c r="BZ45" s="196"/>
      <c r="CA45" s="162" t="str">
        <f>K45</f>
        <v/>
      </c>
      <c r="CB45" s="163"/>
      <c r="CC45" s="159" t="str">
        <f>M45</f>
        <v/>
      </c>
      <c r="CD45" s="164"/>
      <c r="CE45" s="161" t="str">
        <f>O45</f>
        <v/>
      </c>
      <c r="CF45" s="159"/>
      <c r="CG45" s="159" t="str">
        <f>Q45</f>
        <v/>
      </c>
      <c r="CH45" s="159"/>
      <c r="CI45" s="159" t="str">
        <f>S45</f>
        <v/>
      </c>
      <c r="CJ45" s="160"/>
      <c r="CK45" s="161" t="str">
        <f>U45</f>
        <v/>
      </c>
      <c r="CL45" s="159"/>
      <c r="CM45" s="159" t="str">
        <f>W45</f>
        <v/>
      </c>
      <c r="CN45" s="159"/>
      <c r="CO45" s="159" t="str">
        <f>Y45</f>
        <v/>
      </c>
      <c r="CP45" s="160"/>
      <c r="CQ45" s="168" t="str">
        <f>AA45</f>
        <v/>
      </c>
      <c r="CR45" s="159"/>
      <c r="CS45" s="159" t="str">
        <f>AC45</f>
        <v/>
      </c>
      <c r="CT45" s="159"/>
      <c r="CU45" s="169" t="str">
        <f>AE45</f>
        <v/>
      </c>
      <c r="CV45" s="162"/>
      <c r="CW45" s="14"/>
      <c r="CY45" s="137"/>
    </row>
    <row r="46" spans="1:103" ht="16.5" customHeight="1" thickBot="1" x14ac:dyDescent="0.2">
      <c r="A46" s="228"/>
      <c r="B46" s="229"/>
      <c r="C46" s="256" t="s">
        <v>37</v>
      </c>
      <c r="D46" s="257"/>
      <c r="E46" s="257"/>
      <c r="F46" s="257"/>
      <c r="G46" s="257"/>
      <c r="H46" s="258"/>
      <c r="I46" s="254"/>
      <c r="J46" s="255"/>
      <c r="K46" s="245" t="str">
        <f>IF(入力シート!$E$30&gt;99999999999,"",IF(入力シート!$E43&lt;10000000000,"",MOD(ROUNDDOWN(入力シート!$E43/10000000000,0),10)))</f>
        <v/>
      </c>
      <c r="L46" s="259"/>
      <c r="M46" s="240" t="str">
        <f>IF(入力シート!$E$30&gt;99999999999,"",IF(入力シート!$E43&lt;1000000000,"",MOD(ROUNDDOWN(入力シート!$E43/1000000000,0),10)))</f>
        <v/>
      </c>
      <c r="N46" s="260"/>
      <c r="O46" s="242" t="str">
        <f>IF(入力シート!$E$30&gt;99999999999,"",IF(入力シート!$E43&lt;100000000,"",MOD(ROUNDDOWN(入力シート!$E43/100000000,0),10)))</f>
        <v/>
      </c>
      <c r="P46" s="240"/>
      <c r="Q46" s="240" t="str">
        <f>IF(入力シート!$E$30&gt;99999999999,"",IF(入力シート!$E43&lt;10000000,"",MOD(ROUNDDOWN(入力シート!$E43/10000000,0),10)))</f>
        <v/>
      </c>
      <c r="R46" s="240"/>
      <c r="S46" s="240" t="str">
        <f>IF(入力シート!$E$30&gt;99999999999,"",IF(入力シート!$E43&lt;1000000,"",MOD(ROUNDDOWN(入力シート!$E43/1000000,0),10)))</f>
        <v/>
      </c>
      <c r="T46" s="241"/>
      <c r="U46" s="242" t="str">
        <f>IF(入力シート!$E$30&gt;99999999999,"",IF(入力シート!$E43&lt;100000,"",MOD(ROUNDDOWN(入力シート!$E43/100000,0),10)))</f>
        <v/>
      </c>
      <c r="V46" s="240"/>
      <c r="W46" s="240" t="str">
        <f>IF(入力シート!$E$30&gt;99999999999,"",IF(入力シート!$E43&lt;10000,"",MOD(ROUNDDOWN(入力シート!$E43/10000,0),10)))</f>
        <v/>
      </c>
      <c r="X46" s="240"/>
      <c r="Y46" s="240" t="str">
        <f>IF(入力シート!$E$30&gt;99999999999,"",IF(入力シート!$E43&lt;1000,"",MOD(ROUNDDOWN(入力シート!$E43/1000,0),10)))</f>
        <v/>
      </c>
      <c r="Z46" s="241"/>
      <c r="AA46" s="243" t="str">
        <f>IF(入力シート!$E$30&gt;99999999999,"",IF(入力シート!$E43&lt;100,"",MOD(ROUNDDOWN(入力シート!$E43/100,0),10)))</f>
        <v/>
      </c>
      <c r="AB46" s="240"/>
      <c r="AC46" s="240" t="str">
        <f>IF(入力シート!$E$30&gt;99999999999,"",IF(入力シート!$E43&lt;10,"",(RIGHT(入力シート!$E43,2)-RIGHT(入力シート!$E43,1))/10))</f>
        <v/>
      </c>
      <c r="AD46" s="240"/>
      <c r="AE46" s="244" t="str">
        <f>IF(入力シート!$E$30&gt;99999999999,"",IF(入力シート!$E43=0,"",RIGHT(入力シート!$E43,1)))</f>
        <v/>
      </c>
      <c r="AF46" s="245"/>
      <c r="AG46" s="13"/>
      <c r="AH46" s="35"/>
      <c r="AI46" s="228"/>
      <c r="AJ46" s="229"/>
      <c r="AK46" s="256" t="s">
        <v>37</v>
      </c>
      <c r="AL46" s="257"/>
      <c r="AM46" s="257"/>
      <c r="AN46" s="257"/>
      <c r="AO46" s="257"/>
      <c r="AP46" s="258"/>
      <c r="AQ46" s="254"/>
      <c r="AR46" s="255"/>
      <c r="AS46" s="245"/>
      <c r="AT46" s="259"/>
      <c r="AU46" s="240"/>
      <c r="AV46" s="260"/>
      <c r="AW46" s="242"/>
      <c r="AX46" s="240"/>
      <c r="AY46" s="240"/>
      <c r="AZ46" s="240"/>
      <c r="BA46" s="240"/>
      <c r="BB46" s="241"/>
      <c r="BC46" s="242"/>
      <c r="BD46" s="240"/>
      <c r="BE46" s="240"/>
      <c r="BF46" s="240"/>
      <c r="BG46" s="240"/>
      <c r="BH46" s="241"/>
      <c r="BI46" s="243"/>
      <c r="BJ46" s="240"/>
      <c r="BK46" s="240"/>
      <c r="BL46" s="240"/>
      <c r="BM46" s="244"/>
      <c r="BN46" s="245"/>
      <c r="BO46" s="36"/>
      <c r="BP46" s="13"/>
      <c r="BQ46" s="228"/>
      <c r="BR46" s="229"/>
      <c r="BS46" s="256" t="s">
        <v>37</v>
      </c>
      <c r="BT46" s="257"/>
      <c r="BU46" s="257"/>
      <c r="BV46" s="257"/>
      <c r="BW46" s="257"/>
      <c r="BX46" s="258"/>
      <c r="BY46" s="254"/>
      <c r="BZ46" s="255"/>
      <c r="CA46" s="245"/>
      <c r="CB46" s="259"/>
      <c r="CC46" s="240"/>
      <c r="CD46" s="260"/>
      <c r="CE46" s="242"/>
      <c r="CF46" s="240"/>
      <c r="CG46" s="240"/>
      <c r="CH46" s="240"/>
      <c r="CI46" s="240"/>
      <c r="CJ46" s="241"/>
      <c r="CK46" s="242"/>
      <c r="CL46" s="240"/>
      <c r="CM46" s="240"/>
      <c r="CN46" s="240"/>
      <c r="CO46" s="240"/>
      <c r="CP46" s="241"/>
      <c r="CQ46" s="243"/>
      <c r="CR46" s="240"/>
      <c r="CS46" s="240"/>
      <c r="CT46" s="240"/>
      <c r="CU46" s="244"/>
      <c r="CV46" s="245"/>
      <c r="CW46" s="14"/>
      <c r="CY46" s="137"/>
    </row>
    <row r="47" spans="1:103" ht="16.5" customHeight="1" x14ac:dyDescent="0.15">
      <c r="A47" s="261" t="s">
        <v>28</v>
      </c>
      <c r="B47" s="262"/>
      <c r="C47" s="262"/>
      <c r="D47" s="262"/>
      <c r="E47" s="262"/>
      <c r="F47" s="262"/>
      <c r="G47" s="262"/>
      <c r="H47" s="263"/>
      <c r="I47" s="267">
        <v>16</v>
      </c>
      <c r="J47" s="268"/>
      <c r="K47" s="246" t="str">
        <f>IF(入力シート!$E$30&gt;99999999999,"",IF(入力シート!$E30&lt;1000000000,"",IF(入力シート!$E30&lt;10000000000,"￥",MOD(ROUNDDOWN(入力シート!$E30/10000000000,0),10))))</f>
        <v/>
      </c>
      <c r="L47" s="247"/>
      <c r="M47" s="250" t="str">
        <f>IF(入力シート!$E$30&gt;99999999999,"",IF(入力シート!$E30&lt;100000000,"",IF(入力シート!$E30&lt;1000000000,"￥",MOD(ROUNDDOWN(入力シート!$E30/1000000000,0),10))))</f>
        <v/>
      </c>
      <c r="N47" s="251"/>
      <c r="O47" s="282" t="str">
        <f>IF(入力シート!$E$30&gt;99999999999,"",IF(入力シート!$E30&lt;10000000,"",IF(入力シート!$E30&lt;100000000,"￥",MOD(ROUNDDOWN(入力シート!$E30/100000000,0),10))))</f>
        <v/>
      </c>
      <c r="P47" s="250"/>
      <c r="Q47" s="250" t="str">
        <f>IF(入力シート!$E$30&gt;99999999999,"",IF(入力シート!$E30&lt;1000000,"",IF(入力シート!$E30&lt;10000000,"￥",MOD(ROUNDDOWN(入力シート!$E30/10000000,0),10))))</f>
        <v/>
      </c>
      <c r="R47" s="250"/>
      <c r="S47" s="250" t="str">
        <f>IF(入力シート!$E$30&gt;99999999999,"",IF(入力シート!$E30&lt;100000,"",IF(入力シート!$E30&lt;1000000,"￥",MOD(ROUNDDOWN(入力シート!$E30/1000000,0),10))))</f>
        <v/>
      </c>
      <c r="T47" s="274"/>
      <c r="U47" s="282" t="str">
        <f>IF(入力シート!$E$30&gt;99999999999,"",IF(入力シート!$E30&lt;10000,"",IF(入力シート!$E30&lt;100000,"￥",MOD(ROUNDDOWN(入力シート!$E30/100000,0),10))))</f>
        <v/>
      </c>
      <c r="V47" s="250"/>
      <c r="W47" s="250" t="str">
        <f>IF(入力シート!$E$30&gt;99999999999,"",IF(入力シート!$E30&lt;1000,"",IF(入力シート!$E30&lt;10000,"￥",MOD(ROUNDDOWN(入力シート!$E30/10000,0),10))))</f>
        <v/>
      </c>
      <c r="X47" s="250"/>
      <c r="Y47" s="250" t="str">
        <f>IF(入力シート!$E$30&gt;99999999999,"",IF(入力シート!$E30&lt;100,"",IF(入力シート!$E30&lt;1000,"￥",MOD(ROUNDDOWN(入力シート!$E30/1000,0),10))))</f>
        <v/>
      </c>
      <c r="Z47" s="274"/>
      <c r="AA47" s="276" t="str">
        <f>IF(入力シート!$E$30&gt;99999999999,"",IF(入力シート!$E30&lt;10,"",IF(入力シート!$E30&lt;100,"￥",MOD(ROUNDDOWN(入力シート!$E30/100,0),10))))</f>
        <v/>
      </c>
      <c r="AB47" s="250"/>
      <c r="AC47" s="250" t="str">
        <f>IF(入力シート!$E$30&gt;99999999999,"",IF(入力シート!$E30=0,"",IF(入力シート!$E30&lt;10,"￥",(RIGHT(入力シート!$E30,2)-RIGHT(入力シート!$E30,1))/10)))</f>
        <v/>
      </c>
      <c r="AD47" s="250"/>
      <c r="AE47" s="278" t="str">
        <f>IF(入力シート!$E$30&gt;99999999999,"",IF(入力シート!$E30=0,"",RIGHT(入力シート!$E30,1)))</f>
        <v/>
      </c>
      <c r="AF47" s="279"/>
      <c r="AG47" s="13"/>
      <c r="AH47" s="35"/>
      <c r="AI47" s="261" t="s">
        <v>28</v>
      </c>
      <c r="AJ47" s="262"/>
      <c r="AK47" s="262"/>
      <c r="AL47" s="262"/>
      <c r="AM47" s="262"/>
      <c r="AN47" s="262"/>
      <c r="AO47" s="262"/>
      <c r="AP47" s="263"/>
      <c r="AQ47" s="267">
        <v>16</v>
      </c>
      <c r="AR47" s="268"/>
      <c r="AS47" s="246" t="str">
        <f>K47</f>
        <v/>
      </c>
      <c r="AT47" s="247"/>
      <c r="AU47" s="250" t="str">
        <f>M47</f>
        <v/>
      </c>
      <c r="AV47" s="251"/>
      <c r="AW47" s="282" t="str">
        <f>O47</f>
        <v/>
      </c>
      <c r="AX47" s="250"/>
      <c r="AY47" s="250" t="str">
        <f>Q47</f>
        <v/>
      </c>
      <c r="AZ47" s="250"/>
      <c r="BA47" s="250" t="str">
        <f>S47</f>
        <v/>
      </c>
      <c r="BB47" s="274"/>
      <c r="BC47" s="282" t="str">
        <f>U47</f>
        <v/>
      </c>
      <c r="BD47" s="250"/>
      <c r="BE47" s="250" t="str">
        <f>W47</f>
        <v/>
      </c>
      <c r="BF47" s="250"/>
      <c r="BG47" s="250" t="str">
        <f>Y47</f>
        <v/>
      </c>
      <c r="BH47" s="274"/>
      <c r="BI47" s="276" t="str">
        <f>AA47</f>
        <v/>
      </c>
      <c r="BJ47" s="250"/>
      <c r="BK47" s="250" t="str">
        <f>AC47</f>
        <v/>
      </c>
      <c r="BL47" s="250"/>
      <c r="BM47" s="278" t="str">
        <f>AE47</f>
        <v/>
      </c>
      <c r="BN47" s="279"/>
      <c r="BO47" s="36"/>
      <c r="BP47" s="13"/>
      <c r="BQ47" s="261" t="s">
        <v>28</v>
      </c>
      <c r="BR47" s="262"/>
      <c r="BS47" s="262"/>
      <c r="BT47" s="262"/>
      <c r="BU47" s="262"/>
      <c r="BV47" s="262"/>
      <c r="BW47" s="262"/>
      <c r="BX47" s="263"/>
      <c r="BY47" s="267">
        <v>16</v>
      </c>
      <c r="BZ47" s="268"/>
      <c r="CA47" s="246" t="str">
        <f>K47</f>
        <v/>
      </c>
      <c r="CB47" s="247"/>
      <c r="CC47" s="250" t="str">
        <f>M47</f>
        <v/>
      </c>
      <c r="CD47" s="251"/>
      <c r="CE47" s="282" t="str">
        <f>O47</f>
        <v/>
      </c>
      <c r="CF47" s="250"/>
      <c r="CG47" s="250" t="str">
        <f>Q47</f>
        <v/>
      </c>
      <c r="CH47" s="250"/>
      <c r="CI47" s="250" t="str">
        <f>S47</f>
        <v/>
      </c>
      <c r="CJ47" s="274"/>
      <c r="CK47" s="282" t="str">
        <f>U47</f>
        <v/>
      </c>
      <c r="CL47" s="250"/>
      <c r="CM47" s="250" t="str">
        <f>W47</f>
        <v/>
      </c>
      <c r="CN47" s="250"/>
      <c r="CO47" s="250" t="str">
        <f>Y47</f>
        <v/>
      </c>
      <c r="CP47" s="274"/>
      <c r="CQ47" s="276" t="str">
        <f>AA47</f>
        <v/>
      </c>
      <c r="CR47" s="250"/>
      <c r="CS47" s="250" t="str">
        <f>AC47</f>
        <v/>
      </c>
      <c r="CT47" s="250"/>
      <c r="CU47" s="278" t="str">
        <f>AE47</f>
        <v/>
      </c>
      <c r="CV47" s="279"/>
      <c r="CW47" s="14"/>
      <c r="CY47" s="137"/>
    </row>
    <row r="48" spans="1:103" ht="16.5" customHeight="1" thickBot="1" x14ac:dyDescent="0.2">
      <c r="A48" s="264"/>
      <c r="B48" s="265"/>
      <c r="C48" s="265"/>
      <c r="D48" s="265"/>
      <c r="E48" s="265"/>
      <c r="F48" s="265"/>
      <c r="G48" s="265"/>
      <c r="H48" s="266"/>
      <c r="I48" s="269"/>
      <c r="J48" s="270"/>
      <c r="K48" s="248" t="str">
        <f>IF(入力シート!$E45&lt;100,"",MOD(ROUNDDOWN(入力シート!$E45/100,0),10))</f>
        <v/>
      </c>
      <c r="L48" s="249"/>
      <c r="M48" s="252" t="str">
        <f>IF(入力シート!$E45&lt;100,"",MOD(ROUNDDOWN(入力シート!$E45/100,0),10))</f>
        <v/>
      </c>
      <c r="N48" s="253"/>
      <c r="O48" s="283" t="str">
        <f>IF(入力シート!$E45&lt;100,"",MOD(ROUNDDOWN(入力シート!$E45/100,0),10))</f>
        <v/>
      </c>
      <c r="P48" s="252"/>
      <c r="Q48" s="252" t="str">
        <f>IF(入力シート!$E45&lt;100,"",MOD(ROUNDDOWN(入力シート!$E45/100,0),10))</f>
        <v/>
      </c>
      <c r="R48" s="252"/>
      <c r="S48" s="252" t="str">
        <f>IF(入力シート!$E45&lt;100,"",MOD(ROUNDDOWN(入力シート!$E45/100,0),10))</f>
        <v/>
      </c>
      <c r="T48" s="275"/>
      <c r="U48" s="283" t="str">
        <f>IF(入力シート!$E45&lt;100,"",MOD(ROUNDDOWN(入力シート!$E45/100,0),10))</f>
        <v/>
      </c>
      <c r="V48" s="252"/>
      <c r="W48" s="252" t="str">
        <f>IF(入力シート!$E45&lt;100,"",MOD(ROUNDDOWN(入力シート!$E45/100,0),10))</f>
        <v/>
      </c>
      <c r="X48" s="252"/>
      <c r="Y48" s="252" t="str">
        <f>IF(入力シート!$E45&lt;100,"",MOD(ROUNDDOWN(入力シート!$E45/100,0),10))</f>
        <v/>
      </c>
      <c r="Z48" s="275"/>
      <c r="AA48" s="277" t="str">
        <f>IF(入力シート!$E45&lt;100,"",MOD(ROUNDDOWN(入力シート!$E45/100,0),10))</f>
        <v/>
      </c>
      <c r="AB48" s="252"/>
      <c r="AC48" s="252" t="str">
        <f>IF(入力シート!$E45&lt;10,"",(RIGHT(入力シート!$E45,2)-RIGHT(入力シート!$E45,1))/10)</f>
        <v/>
      </c>
      <c r="AD48" s="252"/>
      <c r="AE48" s="280" t="str">
        <f>IF(入力シート!$E45=0,"",RIGHT(入力シート!$E45,1))</f>
        <v/>
      </c>
      <c r="AF48" s="281"/>
      <c r="AG48" s="13"/>
      <c r="AH48" s="35"/>
      <c r="AI48" s="264"/>
      <c r="AJ48" s="265"/>
      <c r="AK48" s="265"/>
      <c r="AL48" s="265"/>
      <c r="AM48" s="265"/>
      <c r="AN48" s="265"/>
      <c r="AO48" s="265"/>
      <c r="AP48" s="266"/>
      <c r="AQ48" s="269"/>
      <c r="AR48" s="270"/>
      <c r="AS48" s="248"/>
      <c r="AT48" s="249"/>
      <c r="AU48" s="252"/>
      <c r="AV48" s="253"/>
      <c r="AW48" s="283"/>
      <c r="AX48" s="252"/>
      <c r="AY48" s="252"/>
      <c r="AZ48" s="252"/>
      <c r="BA48" s="252"/>
      <c r="BB48" s="275"/>
      <c r="BC48" s="283"/>
      <c r="BD48" s="252"/>
      <c r="BE48" s="252"/>
      <c r="BF48" s="252"/>
      <c r="BG48" s="252"/>
      <c r="BH48" s="275"/>
      <c r="BI48" s="277"/>
      <c r="BJ48" s="252"/>
      <c r="BK48" s="252"/>
      <c r="BL48" s="252"/>
      <c r="BM48" s="280"/>
      <c r="BN48" s="281"/>
      <c r="BO48" s="36"/>
      <c r="BP48" s="13"/>
      <c r="BQ48" s="264"/>
      <c r="BR48" s="265"/>
      <c r="BS48" s="265"/>
      <c r="BT48" s="265"/>
      <c r="BU48" s="265"/>
      <c r="BV48" s="265"/>
      <c r="BW48" s="265"/>
      <c r="BX48" s="266"/>
      <c r="BY48" s="269"/>
      <c r="BZ48" s="270"/>
      <c r="CA48" s="248"/>
      <c r="CB48" s="249"/>
      <c r="CC48" s="252"/>
      <c r="CD48" s="253"/>
      <c r="CE48" s="283"/>
      <c r="CF48" s="252"/>
      <c r="CG48" s="252"/>
      <c r="CH48" s="252"/>
      <c r="CI48" s="252"/>
      <c r="CJ48" s="275"/>
      <c r="CK48" s="283"/>
      <c r="CL48" s="252"/>
      <c r="CM48" s="252"/>
      <c r="CN48" s="252"/>
      <c r="CO48" s="252"/>
      <c r="CP48" s="275"/>
      <c r="CQ48" s="277"/>
      <c r="CR48" s="252"/>
      <c r="CS48" s="252"/>
      <c r="CT48" s="252"/>
      <c r="CU48" s="280"/>
      <c r="CV48" s="281"/>
      <c r="CW48" s="14"/>
      <c r="CY48" s="137"/>
    </row>
    <row r="49" spans="1:103" ht="16.5" customHeight="1" x14ac:dyDescent="0.15">
      <c r="A49" s="340" t="s">
        <v>38</v>
      </c>
      <c r="B49" s="340"/>
      <c r="C49" s="340"/>
      <c r="D49" s="13"/>
      <c r="E49" s="153" t="s">
        <v>134</v>
      </c>
      <c r="F49" s="153"/>
      <c r="G49" s="153" t="str">
        <f>IF(入力シート!$E$13=0,"",入力シート!$E$13)</f>
        <v/>
      </c>
      <c r="H49" s="153"/>
      <c r="I49" s="153" t="s">
        <v>40</v>
      </c>
      <c r="J49" s="153" t="str">
        <f>IF(入力シート!$H$13=0,"",入力シート!$H$13)</f>
        <v/>
      </c>
      <c r="K49" s="153"/>
      <c r="L49" s="153" t="s">
        <v>41</v>
      </c>
      <c r="M49" s="153" t="str">
        <f>IF(入力シート!$J$13=0,"",入力シート!$J$13)</f>
        <v/>
      </c>
      <c r="N49" s="153"/>
      <c r="O49" s="153" t="s">
        <v>42</v>
      </c>
      <c r="P49" s="13"/>
      <c r="Q49" s="13"/>
      <c r="R49" s="330" t="s">
        <v>55</v>
      </c>
      <c r="S49" s="331"/>
      <c r="T49" s="292"/>
      <c r="U49" s="293"/>
      <c r="V49" s="293"/>
      <c r="W49" s="293"/>
      <c r="X49" s="293"/>
      <c r="Y49" s="293"/>
      <c r="Z49" s="293"/>
      <c r="AA49" s="293"/>
      <c r="AB49" s="293"/>
      <c r="AC49" s="293"/>
      <c r="AD49" s="293"/>
      <c r="AE49" s="293"/>
      <c r="AF49" s="179"/>
      <c r="AG49" s="13"/>
      <c r="AH49" s="35"/>
      <c r="AI49" s="340" t="s">
        <v>38</v>
      </c>
      <c r="AJ49" s="340"/>
      <c r="AK49" s="340"/>
      <c r="AL49" s="13"/>
      <c r="AM49" s="153" t="str">
        <f>E49</f>
        <v>令和</v>
      </c>
      <c r="AN49" s="153"/>
      <c r="AO49" s="153" t="str">
        <f>G49</f>
        <v/>
      </c>
      <c r="AP49" s="153"/>
      <c r="AQ49" s="153" t="s">
        <v>40</v>
      </c>
      <c r="AR49" s="153" t="str">
        <f>J49</f>
        <v/>
      </c>
      <c r="AS49" s="153"/>
      <c r="AT49" s="153" t="s">
        <v>41</v>
      </c>
      <c r="AU49" s="153" t="str">
        <f>M49</f>
        <v/>
      </c>
      <c r="AV49" s="153"/>
      <c r="AW49" s="153" t="s">
        <v>42</v>
      </c>
      <c r="AX49" s="13"/>
      <c r="AY49" s="13"/>
      <c r="AZ49" s="330" t="s">
        <v>55</v>
      </c>
      <c r="BA49" s="331"/>
      <c r="BB49" s="292"/>
      <c r="BC49" s="293"/>
      <c r="BD49" s="293"/>
      <c r="BE49" s="293"/>
      <c r="BF49" s="293"/>
      <c r="BG49" s="293"/>
      <c r="BH49" s="293"/>
      <c r="BI49" s="293"/>
      <c r="BJ49" s="293"/>
      <c r="BK49" s="293"/>
      <c r="BL49" s="293"/>
      <c r="BM49" s="293"/>
      <c r="BN49" s="179"/>
      <c r="BO49" s="36"/>
      <c r="BP49" s="13"/>
      <c r="BQ49" s="340" t="s">
        <v>38</v>
      </c>
      <c r="BR49" s="340"/>
      <c r="BS49" s="340"/>
      <c r="BT49" s="13"/>
      <c r="BU49" s="153" t="str">
        <f>E49</f>
        <v>令和</v>
      </c>
      <c r="BV49" s="153"/>
      <c r="BW49" s="153" t="str">
        <f>G49</f>
        <v/>
      </c>
      <c r="BX49" s="153"/>
      <c r="BY49" s="153" t="s">
        <v>40</v>
      </c>
      <c r="BZ49" s="153" t="str">
        <f>J49</f>
        <v/>
      </c>
      <c r="CA49" s="153"/>
      <c r="CB49" s="153" t="s">
        <v>41</v>
      </c>
      <c r="CC49" s="153" t="str">
        <f>M49</f>
        <v/>
      </c>
      <c r="CD49" s="153"/>
      <c r="CE49" s="153" t="s">
        <v>42</v>
      </c>
      <c r="CF49" s="13"/>
      <c r="CG49" s="13"/>
      <c r="CH49" s="330" t="s">
        <v>55</v>
      </c>
      <c r="CI49" s="331"/>
      <c r="CJ49" s="292"/>
      <c r="CK49" s="293"/>
      <c r="CL49" s="293"/>
      <c r="CM49" s="293"/>
      <c r="CN49" s="293"/>
      <c r="CO49" s="293"/>
      <c r="CP49" s="293"/>
      <c r="CQ49" s="293"/>
      <c r="CR49" s="293"/>
      <c r="CS49" s="293"/>
      <c r="CT49" s="293"/>
      <c r="CU49" s="293"/>
      <c r="CV49" s="179"/>
      <c r="CW49" s="14"/>
      <c r="CY49" s="137"/>
    </row>
    <row r="50" spans="1:103" ht="16.5" customHeight="1" x14ac:dyDescent="0.15">
      <c r="A50" s="144"/>
      <c r="B50" s="144"/>
      <c r="C50" s="144"/>
      <c r="D50" s="24"/>
      <c r="E50" s="154"/>
      <c r="F50" s="154"/>
      <c r="G50" s="154"/>
      <c r="H50" s="154"/>
      <c r="I50" s="154"/>
      <c r="J50" s="154"/>
      <c r="K50" s="154"/>
      <c r="L50" s="154"/>
      <c r="M50" s="154"/>
      <c r="N50" s="154"/>
      <c r="O50" s="154"/>
      <c r="P50" s="24"/>
      <c r="Q50" s="24"/>
      <c r="R50" s="330"/>
      <c r="S50" s="331"/>
      <c r="T50" s="292"/>
      <c r="U50" s="293"/>
      <c r="V50" s="293"/>
      <c r="W50" s="293"/>
      <c r="X50" s="293"/>
      <c r="Y50" s="293"/>
      <c r="Z50" s="293"/>
      <c r="AA50" s="293"/>
      <c r="AB50" s="293"/>
      <c r="AC50" s="293"/>
      <c r="AD50" s="293"/>
      <c r="AE50" s="293"/>
      <c r="AF50" s="179"/>
      <c r="AG50" s="13"/>
      <c r="AH50" s="35"/>
      <c r="AI50" s="144"/>
      <c r="AJ50" s="144"/>
      <c r="AK50" s="144"/>
      <c r="AL50" s="24"/>
      <c r="AM50" s="154"/>
      <c r="AN50" s="154"/>
      <c r="AO50" s="154"/>
      <c r="AP50" s="154"/>
      <c r="AQ50" s="154"/>
      <c r="AR50" s="154"/>
      <c r="AS50" s="154"/>
      <c r="AT50" s="154"/>
      <c r="AU50" s="154"/>
      <c r="AV50" s="154"/>
      <c r="AW50" s="154"/>
      <c r="AX50" s="24"/>
      <c r="AY50" s="24"/>
      <c r="AZ50" s="330"/>
      <c r="BA50" s="331"/>
      <c r="BB50" s="292"/>
      <c r="BC50" s="293"/>
      <c r="BD50" s="293"/>
      <c r="BE50" s="293"/>
      <c r="BF50" s="293"/>
      <c r="BG50" s="293"/>
      <c r="BH50" s="293"/>
      <c r="BI50" s="293"/>
      <c r="BJ50" s="293"/>
      <c r="BK50" s="293"/>
      <c r="BL50" s="293"/>
      <c r="BM50" s="293"/>
      <c r="BN50" s="179"/>
      <c r="BO50" s="36"/>
      <c r="BP50" s="13"/>
      <c r="BQ50" s="144"/>
      <c r="BR50" s="144"/>
      <c r="BS50" s="144"/>
      <c r="BT50" s="24"/>
      <c r="BU50" s="154"/>
      <c r="BV50" s="154"/>
      <c r="BW50" s="154"/>
      <c r="BX50" s="154"/>
      <c r="BY50" s="154"/>
      <c r="BZ50" s="154"/>
      <c r="CA50" s="154"/>
      <c r="CB50" s="154"/>
      <c r="CC50" s="154"/>
      <c r="CD50" s="154"/>
      <c r="CE50" s="154"/>
      <c r="CF50" s="24"/>
      <c r="CG50" s="24"/>
      <c r="CH50" s="330"/>
      <c r="CI50" s="331"/>
      <c r="CJ50" s="292"/>
      <c r="CK50" s="293"/>
      <c r="CL50" s="293"/>
      <c r="CM50" s="293"/>
      <c r="CN50" s="293"/>
      <c r="CO50" s="293"/>
      <c r="CP50" s="293"/>
      <c r="CQ50" s="293"/>
      <c r="CR50" s="293"/>
      <c r="CS50" s="293"/>
      <c r="CT50" s="293"/>
      <c r="CU50" s="293"/>
      <c r="CV50" s="179"/>
      <c r="CW50" s="14"/>
      <c r="CY50" s="137"/>
    </row>
    <row r="51" spans="1:103" ht="16.5" customHeight="1" x14ac:dyDescent="0.15">
      <c r="A51" s="208" t="s">
        <v>54</v>
      </c>
      <c r="B51" s="209"/>
      <c r="C51" s="339"/>
      <c r="D51" s="315" t="str">
        <f>IF(入力シート!$E$4=0,"",入力シート!$E$4)</f>
        <v>大分</v>
      </c>
      <c r="E51" s="172"/>
      <c r="F51" s="172"/>
      <c r="G51" s="172"/>
      <c r="H51" s="172"/>
      <c r="I51" s="172"/>
      <c r="J51" s="172"/>
      <c r="K51" s="172"/>
      <c r="L51" s="172"/>
      <c r="M51" s="291" t="s">
        <v>43</v>
      </c>
      <c r="N51" s="291"/>
      <c r="O51" s="291"/>
      <c r="P51" s="291"/>
      <c r="Q51" s="178"/>
      <c r="R51" s="330"/>
      <c r="S51" s="331"/>
      <c r="T51" s="292"/>
      <c r="U51" s="293"/>
      <c r="V51" s="293"/>
      <c r="W51" s="293"/>
      <c r="X51" s="293"/>
      <c r="Y51" s="293"/>
      <c r="Z51" s="293"/>
      <c r="AA51" s="293"/>
      <c r="AB51" s="293"/>
      <c r="AC51" s="293"/>
      <c r="AD51" s="293"/>
      <c r="AE51" s="293"/>
      <c r="AF51" s="179"/>
      <c r="AG51" s="13"/>
      <c r="AH51" s="35"/>
      <c r="AI51" s="208" t="s">
        <v>54</v>
      </c>
      <c r="AJ51" s="209"/>
      <c r="AK51" s="339"/>
      <c r="AL51" s="315" t="str">
        <f>D51</f>
        <v>大分</v>
      </c>
      <c r="AM51" s="172"/>
      <c r="AN51" s="172"/>
      <c r="AO51" s="172"/>
      <c r="AP51" s="172"/>
      <c r="AQ51" s="172"/>
      <c r="AR51" s="172"/>
      <c r="AS51" s="172"/>
      <c r="AT51" s="172"/>
      <c r="AU51" s="291" t="s">
        <v>43</v>
      </c>
      <c r="AV51" s="291"/>
      <c r="AW51" s="291"/>
      <c r="AX51" s="291"/>
      <c r="AY51" s="178"/>
      <c r="AZ51" s="330"/>
      <c r="BA51" s="331"/>
      <c r="BB51" s="292"/>
      <c r="BC51" s="293"/>
      <c r="BD51" s="293"/>
      <c r="BE51" s="293"/>
      <c r="BF51" s="293"/>
      <c r="BG51" s="293"/>
      <c r="BH51" s="293"/>
      <c r="BI51" s="293"/>
      <c r="BJ51" s="293"/>
      <c r="BK51" s="293"/>
      <c r="BL51" s="293"/>
      <c r="BM51" s="293"/>
      <c r="BN51" s="179"/>
      <c r="BO51" s="36"/>
      <c r="BP51" s="13"/>
      <c r="BQ51" s="208" t="s">
        <v>54</v>
      </c>
      <c r="BR51" s="209"/>
      <c r="BS51" s="339"/>
      <c r="BT51" s="315" t="str">
        <f>D51</f>
        <v>大分</v>
      </c>
      <c r="BU51" s="172"/>
      <c r="BV51" s="172"/>
      <c r="BW51" s="172"/>
      <c r="BX51" s="172"/>
      <c r="BY51" s="172"/>
      <c r="BZ51" s="172"/>
      <c r="CA51" s="172"/>
      <c r="CB51" s="172"/>
      <c r="CC51" s="291" t="s">
        <v>43</v>
      </c>
      <c r="CD51" s="291"/>
      <c r="CE51" s="291"/>
      <c r="CF51" s="291"/>
      <c r="CG51" s="178"/>
      <c r="CH51" s="330"/>
      <c r="CI51" s="331"/>
      <c r="CJ51" s="292"/>
      <c r="CK51" s="293"/>
      <c r="CL51" s="293"/>
      <c r="CM51" s="293"/>
      <c r="CN51" s="293"/>
      <c r="CO51" s="293"/>
      <c r="CP51" s="293"/>
      <c r="CQ51" s="293"/>
      <c r="CR51" s="293"/>
      <c r="CS51" s="293"/>
      <c r="CT51" s="293"/>
      <c r="CU51" s="293"/>
      <c r="CV51" s="179"/>
      <c r="CW51" s="14"/>
      <c r="CY51" s="137"/>
    </row>
    <row r="52" spans="1:103" ht="16.5" customHeight="1" x14ac:dyDescent="0.15">
      <c r="A52" s="271" t="s">
        <v>39</v>
      </c>
      <c r="B52" s="272"/>
      <c r="C52" s="273"/>
      <c r="D52" s="316"/>
      <c r="E52" s="317"/>
      <c r="F52" s="317"/>
      <c r="G52" s="317"/>
      <c r="H52" s="317"/>
      <c r="I52" s="317"/>
      <c r="J52" s="317"/>
      <c r="K52" s="317"/>
      <c r="L52" s="317"/>
      <c r="M52" s="154"/>
      <c r="N52" s="154"/>
      <c r="O52" s="154"/>
      <c r="P52" s="154"/>
      <c r="Q52" s="295"/>
      <c r="R52" s="330"/>
      <c r="S52" s="331"/>
      <c r="T52" s="292"/>
      <c r="U52" s="293"/>
      <c r="V52" s="293"/>
      <c r="W52" s="293"/>
      <c r="X52" s="293"/>
      <c r="Y52" s="293"/>
      <c r="Z52" s="293"/>
      <c r="AA52" s="293"/>
      <c r="AB52" s="293"/>
      <c r="AC52" s="293"/>
      <c r="AD52" s="293"/>
      <c r="AE52" s="293"/>
      <c r="AF52" s="179"/>
      <c r="AG52" s="13"/>
      <c r="AH52" s="35"/>
      <c r="AI52" s="271" t="s">
        <v>39</v>
      </c>
      <c r="AJ52" s="272"/>
      <c r="AK52" s="273"/>
      <c r="AL52" s="316"/>
      <c r="AM52" s="317"/>
      <c r="AN52" s="317"/>
      <c r="AO52" s="317"/>
      <c r="AP52" s="317"/>
      <c r="AQ52" s="317"/>
      <c r="AR52" s="317"/>
      <c r="AS52" s="317"/>
      <c r="AT52" s="317"/>
      <c r="AU52" s="154"/>
      <c r="AV52" s="154"/>
      <c r="AW52" s="154"/>
      <c r="AX52" s="154"/>
      <c r="AY52" s="295"/>
      <c r="AZ52" s="330"/>
      <c r="BA52" s="331"/>
      <c r="BB52" s="292"/>
      <c r="BC52" s="293"/>
      <c r="BD52" s="293"/>
      <c r="BE52" s="293"/>
      <c r="BF52" s="293"/>
      <c r="BG52" s="293"/>
      <c r="BH52" s="293"/>
      <c r="BI52" s="293"/>
      <c r="BJ52" s="293"/>
      <c r="BK52" s="293"/>
      <c r="BL52" s="293"/>
      <c r="BM52" s="293"/>
      <c r="BN52" s="179"/>
      <c r="BO52" s="36"/>
      <c r="BP52" s="13"/>
      <c r="BQ52" s="271" t="s">
        <v>39</v>
      </c>
      <c r="BR52" s="272"/>
      <c r="BS52" s="273"/>
      <c r="BT52" s="316"/>
      <c r="BU52" s="317"/>
      <c r="BV52" s="317"/>
      <c r="BW52" s="317"/>
      <c r="BX52" s="317"/>
      <c r="BY52" s="317"/>
      <c r="BZ52" s="317"/>
      <c r="CA52" s="317"/>
      <c r="CB52" s="317"/>
      <c r="CC52" s="154"/>
      <c r="CD52" s="154"/>
      <c r="CE52" s="154"/>
      <c r="CF52" s="154"/>
      <c r="CG52" s="295"/>
      <c r="CH52" s="330"/>
      <c r="CI52" s="331"/>
      <c r="CJ52" s="292"/>
      <c r="CK52" s="293"/>
      <c r="CL52" s="293"/>
      <c r="CM52" s="293"/>
      <c r="CN52" s="293"/>
      <c r="CO52" s="293"/>
      <c r="CP52" s="293"/>
      <c r="CQ52" s="293"/>
      <c r="CR52" s="293"/>
      <c r="CS52" s="293"/>
      <c r="CT52" s="293"/>
      <c r="CU52" s="293"/>
      <c r="CV52" s="179"/>
      <c r="CW52" s="14"/>
      <c r="CY52" s="137"/>
    </row>
    <row r="53" spans="1:103" ht="16.5" customHeight="1" x14ac:dyDescent="0.15">
      <c r="A53" s="291" t="s">
        <v>56</v>
      </c>
      <c r="B53" s="291"/>
      <c r="C53" s="291"/>
      <c r="D53" s="291"/>
      <c r="E53" s="291"/>
      <c r="F53" s="291"/>
      <c r="G53" s="291"/>
      <c r="H53" s="291"/>
      <c r="I53" s="291"/>
      <c r="J53" s="291"/>
      <c r="K53" s="291"/>
      <c r="L53" s="291"/>
      <c r="M53" s="291"/>
      <c r="N53" s="291"/>
      <c r="O53" s="291"/>
      <c r="P53" s="291"/>
      <c r="Q53" s="178"/>
      <c r="R53" s="330"/>
      <c r="S53" s="331"/>
      <c r="T53" s="292"/>
      <c r="U53" s="293"/>
      <c r="V53" s="293"/>
      <c r="W53" s="293"/>
      <c r="X53" s="293"/>
      <c r="Y53" s="293"/>
      <c r="Z53" s="293"/>
      <c r="AA53" s="293"/>
      <c r="AB53" s="293"/>
      <c r="AC53" s="293"/>
      <c r="AD53" s="293"/>
      <c r="AE53" s="293"/>
      <c r="AF53" s="179"/>
      <c r="AG53" s="13"/>
      <c r="AH53" s="35"/>
      <c r="AI53" s="290" t="s">
        <v>59</v>
      </c>
      <c r="AJ53" s="291"/>
      <c r="AK53" s="291"/>
      <c r="AL53" s="291"/>
      <c r="AM53" s="291"/>
      <c r="AN53" s="290"/>
      <c r="AO53" s="291"/>
      <c r="AP53" s="291"/>
      <c r="AQ53" s="291"/>
      <c r="AR53" s="291"/>
      <c r="AS53" s="291"/>
      <c r="AT53" s="291"/>
      <c r="AU53" s="291"/>
      <c r="AV53" s="291"/>
      <c r="AW53" s="291"/>
      <c r="AX53" s="291" t="s">
        <v>58</v>
      </c>
      <c r="AY53" s="178"/>
      <c r="AZ53" s="330"/>
      <c r="BA53" s="331"/>
      <c r="BB53" s="292"/>
      <c r="BC53" s="293"/>
      <c r="BD53" s="293"/>
      <c r="BE53" s="293"/>
      <c r="BF53" s="293"/>
      <c r="BG53" s="293"/>
      <c r="BH53" s="293"/>
      <c r="BI53" s="293"/>
      <c r="BJ53" s="293"/>
      <c r="BK53" s="293"/>
      <c r="BL53" s="293"/>
      <c r="BM53" s="293"/>
      <c r="BN53" s="179"/>
      <c r="BO53" s="36"/>
      <c r="BP53" s="13"/>
      <c r="BQ53" s="321" t="s">
        <v>66</v>
      </c>
      <c r="BR53" s="322"/>
      <c r="BS53" s="322"/>
      <c r="BT53" s="322"/>
      <c r="BU53" s="323"/>
      <c r="BV53" s="290" t="s">
        <v>68</v>
      </c>
      <c r="BW53" s="291"/>
      <c r="BX53" s="291"/>
      <c r="BY53" s="291"/>
      <c r="BZ53" s="291"/>
      <c r="CA53" s="291"/>
      <c r="CB53" s="291"/>
      <c r="CC53" s="291"/>
      <c r="CD53" s="291"/>
      <c r="CE53" s="291"/>
      <c r="CF53" s="291"/>
      <c r="CG53" s="178"/>
      <c r="CH53" s="330"/>
      <c r="CI53" s="331"/>
      <c r="CJ53" s="292"/>
      <c r="CK53" s="293"/>
      <c r="CL53" s="293"/>
      <c r="CM53" s="293"/>
      <c r="CN53" s="293"/>
      <c r="CO53" s="293"/>
      <c r="CP53" s="293"/>
      <c r="CQ53" s="293"/>
      <c r="CR53" s="293"/>
      <c r="CS53" s="293"/>
      <c r="CT53" s="293"/>
      <c r="CU53" s="293"/>
      <c r="CV53" s="179"/>
      <c r="CW53" s="14"/>
      <c r="CY53" s="137"/>
    </row>
    <row r="54" spans="1:103" ht="16.5" customHeight="1" x14ac:dyDescent="0.15">
      <c r="A54" s="318" t="s">
        <v>128</v>
      </c>
      <c r="B54" s="319"/>
      <c r="C54" s="319"/>
      <c r="D54" s="319"/>
      <c r="E54" s="319"/>
      <c r="F54" s="319"/>
      <c r="G54" s="319"/>
      <c r="H54" s="319"/>
      <c r="I54" s="319"/>
      <c r="J54" s="319"/>
      <c r="K54" s="319"/>
      <c r="L54" s="319"/>
      <c r="M54" s="319"/>
      <c r="N54" s="319"/>
      <c r="O54" s="319"/>
      <c r="P54" s="319"/>
      <c r="Q54" s="319"/>
      <c r="R54" s="330"/>
      <c r="S54" s="331"/>
      <c r="T54" s="292"/>
      <c r="U54" s="293"/>
      <c r="V54" s="293"/>
      <c r="W54" s="293"/>
      <c r="X54" s="293"/>
      <c r="Y54" s="293"/>
      <c r="Z54" s="293"/>
      <c r="AA54" s="293"/>
      <c r="AB54" s="293"/>
      <c r="AC54" s="293"/>
      <c r="AD54" s="293"/>
      <c r="AE54" s="293"/>
      <c r="AF54" s="179"/>
      <c r="AG54" s="13"/>
      <c r="AH54" s="35"/>
      <c r="AI54" s="292"/>
      <c r="AJ54" s="293"/>
      <c r="AK54" s="293"/>
      <c r="AL54" s="293"/>
      <c r="AM54" s="293"/>
      <c r="AN54" s="292"/>
      <c r="AO54" s="293"/>
      <c r="AP54" s="293"/>
      <c r="AQ54" s="293"/>
      <c r="AR54" s="293"/>
      <c r="AS54" s="293"/>
      <c r="AT54" s="293"/>
      <c r="AU54" s="293"/>
      <c r="AV54" s="293"/>
      <c r="AW54" s="293"/>
      <c r="AX54" s="293"/>
      <c r="AY54" s="179"/>
      <c r="AZ54" s="330"/>
      <c r="BA54" s="331"/>
      <c r="BB54" s="292"/>
      <c r="BC54" s="293"/>
      <c r="BD54" s="293"/>
      <c r="BE54" s="293"/>
      <c r="BF54" s="293"/>
      <c r="BG54" s="293"/>
      <c r="BH54" s="293"/>
      <c r="BI54" s="293"/>
      <c r="BJ54" s="293"/>
      <c r="BK54" s="293"/>
      <c r="BL54" s="293"/>
      <c r="BM54" s="293"/>
      <c r="BN54" s="179"/>
      <c r="BO54" s="36"/>
      <c r="BP54" s="13"/>
      <c r="BQ54" s="324"/>
      <c r="BR54" s="325"/>
      <c r="BS54" s="325"/>
      <c r="BT54" s="325"/>
      <c r="BU54" s="326"/>
      <c r="BV54" s="292"/>
      <c r="BW54" s="293"/>
      <c r="BX54" s="293"/>
      <c r="BY54" s="293"/>
      <c r="BZ54" s="293"/>
      <c r="CA54" s="293"/>
      <c r="CB54" s="293"/>
      <c r="CC54" s="293"/>
      <c r="CD54" s="293"/>
      <c r="CE54" s="293"/>
      <c r="CF54" s="293"/>
      <c r="CG54" s="179"/>
      <c r="CH54" s="330"/>
      <c r="CI54" s="331"/>
      <c r="CJ54" s="292"/>
      <c r="CK54" s="293"/>
      <c r="CL54" s="293"/>
      <c r="CM54" s="293"/>
      <c r="CN54" s="293"/>
      <c r="CO54" s="293"/>
      <c r="CP54" s="293"/>
      <c r="CQ54" s="293"/>
      <c r="CR54" s="293"/>
      <c r="CS54" s="293"/>
      <c r="CT54" s="293"/>
      <c r="CU54" s="293"/>
      <c r="CV54" s="179"/>
      <c r="CW54" s="14"/>
      <c r="CY54" s="137"/>
    </row>
    <row r="55" spans="1:103" ht="16.5" customHeight="1" x14ac:dyDescent="0.15">
      <c r="A55" s="319"/>
      <c r="B55" s="319"/>
      <c r="C55" s="319"/>
      <c r="D55" s="319"/>
      <c r="E55" s="319"/>
      <c r="F55" s="319"/>
      <c r="G55" s="319"/>
      <c r="H55" s="319"/>
      <c r="I55" s="319"/>
      <c r="J55" s="319"/>
      <c r="K55" s="319"/>
      <c r="L55" s="319"/>
      <c r="M55" s="319"/>
      <c r="N55" s="319"/>
      <c r="O55" s="319"/>
      <c r="P55" s="319"/>
      <c r="Q55" s="319"/>
      <c r="R55" s="330"/>
      <c r="S55" s="331"/>
      <c r="T55" s="292"/>
      <c r="U55" s="293"/>
      <c r="V55" s="293"/>
      <c r="W55" s="293"/>
      <c r="X55" s="293"/>
      <c r="Y55" s="293"/>
      <c r="Z55" s="293"/>
      <c r="AA55" s="293"/>
      <c r="AB55" s="293"/>
      <c r="AC55" s="293"/>
      <c r="AD55" s="293"/>
      <c r="AE55" s="293"/>
      <c r="AF55" s="179"/>
      <c r="AG55" s="13"/>
      <c r="AH55" s="35"/>
      <c r="AI55" s="292"/>
      <c r="AJ55" s="293"/>
      <c r="AK55" s="293"/>
      <c r="AL55" s="293"/>
      <c r="AM55" s="293"/>
      <c r="AN55" s="290"/>
      <c r="AO55" s="291"/>
      <c r="AP55" s="291"/>
      <c r="AQ55" s="291"/>
      <c r="AR55" s="291"/>
      <c r="AS55" s="291"/>
      <c r="AT55" s="291"/>
      <c r="AU55" s="291"/>
      <c r="AV55" s="291"/>
      <c r="AW55" s="291"/>
      <c r="AX55" s="291" t="s">
        <v>27</v>
      </c>
      <c r="AY55" s="178"/>
      <c r="AZ55" s="330"/>
      <c r="BA55" s="331"/>
      <c r="BB55" s="292"/>
      <c r="BC55" s="293"/>
      <c r="BD55" s="293"/>
      <c r="BE55" s="293"/>
      <c r="BF55" s="293"/>
      <c r="BG55" s="293"/>
      <c r="BH55" s="293"/>
      <c r="BI55" s="293"/>
      <c r="BJ55" s="293"/>
      <c r="BK55" s="293"/>
      <c r="BL55" s="293"/>
      <c r="BM55" s="293"/>
      <c r="BN55" s="179"/>
      <c r="BO55" s="36"/>
      <c r="BP55" s="13"/>
      <c r="BQ55" s="324"/>
      <c r="BR55" s="325"/>
      <c r="BS55" s="325"/>
      <c r="BT55" s="325"/>
      <c r="BU55" s="326"/>
      <c r="BV55" s="292" t="s">
        <v>67</v>
      </c>
      <c r="BW55" s="293"/>
      <c r="BX55" s="293"/>
      <c r="BY55" s="293"/>
      <c r="BZ55" s="293"/>
      <c r="CA55" s="293"/>
      <c r="CB55" s="293"/>
      <c r="CC55" s="293"/>
      <c r="CD55" s="293"/>
      <c r="CE55" s="293"/>
      <c r="CF55" s="293"/>
      <c r="CG55" s="179"/>
      <c r="CH55" s="330"/>
      <c r="CI55" s="331"/>
      <c r="CJ55" s="292"/>
      <c r="CK55" s="293"/>
      <c r="CL55" s="293"/>
      <c r="CM55" s="293"/>
      <c r="CN55" s="293"/>
      <c r="CO55" s="293"/>
      <c r="CP55" s="293"/>
      <c r="CQ55" s="293"/>
      <c r="CR55" s="293"/>
      <c r="CS55" s="293"/>
      <c r="CT55" s="293"/>
      <c r="CU55" s="293"/>
      <c r="CV55" s="179"/>
      <c r="CW55" s="14"/>
      <c r="CY55" s="137"/>
    </row>
    <row r="56" spans="1:103" ht="16.5" customHeight="1" x14ac:dyDescent="0.15">
      <c r="A56" s="319"/>
      <c r="B56" s="319"/>
      <c r="C56" s="319"/>
      <c r="D56" s="319"/>
      <c r="E56" s="319"/>
      <c r="F56" s="319"/>
      <c r="G56" s="319"/>
      <c r="H56" s="319"/>
      <c r="I56" s="319"/>
      <c r="J56" s="319"/>
      <c r="K56" s="319"/>
      <c r="L56" s="319"/>
      <c r="M56" s="319"/>
      <c r="N56" s="319"/>
      <c r="O56" s="319"/>
      <c r="P56" s="319"/>
      <c r="Q56" s="319"/>
      <c r="R56" s="330"/>
      <c r="S56" s="331"/>
      <c r="T56" s="292"/>
      <c r="U56" s="293"/>
      <c r="V56" s="293"/>
      <c r="W56" s="293"/>
      <c r="X56" s="293"/>
      <c r="Y56" s="293"/>
      <c r="Z56" s="293"/>
      <c r="AA56" s="293"/>
      <c r="AB56" s="293"/>
      <c r="AC56" s="293"/>
      <c r="AD56" s="293"/>
      <c r="AE56" s="293"/>
      <c r="AF56" s="179"/>
      <c r="AG56" s="13"/>
      <c r="AH56" s="35"/>
      <c r="AI56" s="294"/>
      <c r="AJ56" s="154"/>
      <c r="AK56" s="154"/>
      <c r="AL56" s="154"/>
      <c r="AM56" s="154"/>
      <c r="AN56" s="294"/>
      <c r="AO56" s="154"/>
      <c r="AP56" s="154"/>
      <c r="AQ56" s="154"/>
      <c r="AR56" s="154"/>
      <c r="AS56" s="154"/>
      <c r="AT56" s="154"/>
      <c r="AU56" s="154"/>
      <c r="AV56" s="154"/>
      <c r="AW56" s="154"/>
      <c r="AX56" s="154"/>
      <c r="AY56" s="295"/>
      <c r="AZ56" s="330"/>
      <c r="BA56" s="331"/>
      <c r="BB56" s="292"/>
      <c r="BC56" s="293"/>
      <c r="BD56" s="293"/>
      <c r="BE56" s="293"/>
      <c r="BF56" s="293"/>
      <c r="BG56" s="293"/>
      <c r="BH56" s="293"/>
      <c r="BI56" s="293"/>
      <c r="BJ56" s="293"/>
      <c r="BK56" s="293"/>
      <c r="BL56" s="293"/>
      <c r="BM56" s="293"/>
      <c r="BN56" s="179"/>
      <c r="BO56" s="36"/>
      <c r="BP56" s="13"/>
      <c r="BQ56" s="327"/>
      <c r="BR56" s="328"/>
      <c r="BS56" s="328"/>
      <c r="BT56" s="328"/>
      <c r="BU56" s="329"/>
      <c r="BV56" s="294"/>
      <c r="BW56" s="154"/>
      <c r="BX56" s="154"/>
      <c r="BY56" s="154"/>
      <c r="BZ56" s="154"/>
      <c r="CA56" s="154"/>
      <c r="CB56" s="154"/>
      <c r="CC56" s="154"/>
      <c r="CD56" s="154"/>
      <c r="CE56" s="154"/>
      <c r="CF56" s="154"/>
      <c r="CG56" s="295"/>
      <c r="CH56" s="330"/>
      <c r="CI56" s="331"/>
      <c r="CJ56" s="292"/>
      <c r="CK56" s="293"/>
      <c r="CL56" s="293"/>
      <c r="CM56" s="293"/>
      <c r="CN56" s="293"/>
      <c r="CO56" s="293"/>
      <c r="CP56" s="293"/>
      <c r="CQ56" s="293"/>
      <c r="CR56" s="293"/>
      <c r="CS56" s="293"/>
      <c r="CT56" s="293"/>
      <c r="CU56" s="293"/>
      <c r="CV56" s="179"/>
      <c r="CW56" s="14"/>
      <c r="CY56" s="137"/>
    </row>
    <row r="57" spans="1:103" ht="16.5" customHeight="1" x14ac:dyDescent="0.15">
      <c r="A57" s="319"/>
      <c r="B57" s="319"/>
      <c r="C57" s="319"/>
      <c r="D57" s="319"/>
      <c r="E57" s="319"/>
      <c r="F57" s="319"/>
      <c r="G57" s="319"/>
      <c r="H57" s="319"/>
      <c r="I57" s="319"/>
      <c r="J57" s="319"/>
      <c r="K57" s="319"/>
      <c r="L57" s="319"/>
      <c r="M57" s="319"/>
      <c r="N57" s="319"/>
      <c r="O57" s="319"/>
      <c r="P57" s="319"/>
      <c r="Q57" s="319"/>
      <c r="R57" s="330"/>
      <c r="S57" s="331"/>
      <c r="T57" s="292"/>
      <c r="U57" s="293"/>
      <c r="V57" s="293"/>
      <c r="W57" s="293"/>
      <c r="X57" s="293"/>
      <c r="Y57" s="293"/>
      <c r="Z57" s="293"/>
      <c r="AA57" s="293"/>
      <c r="AB57" s="293"/>
      <c r="AC57" s="293"/>
      <c r="AD57" s="293"/>
      <c r="AE57" s="293"/>
      <c r="AF57" s="179"/>
      <c r="AG57" s="13"/>
      <c r="AH57" s="35"/>
      <c r="AI57" s="334" t="s">
        <v>60</v>
      </c>
      <c r="AJ57" s="334"/>
      <c r="AK57" s="334"/>
      <c r="AL57" s="334"/>
      <c r="AM57" s="334"/>
      <c r="AN57" s="334"/>
      <c r="AO57" s="334"/>
      <c r="AP57" s="334"/>
      <c r="AQ57" s="334"/>
      <c r="AR57" s="311" t="s">
        <v>63</v>
      </c>
      <c r="AS57" s="291" t="s">
        <v>61</v>
      </c>
      <c r="AT57" s="291"/>
      <c r="AU57" s="291"/>
      <c r="AV57" s="291"/>
      <c r="AW57" s="291"/>
      <c r="AX57" s="291"/>
      <c r="AY57" s="341" t="s">
        <v>64</v>
      </c>
      <c r="AZ57" s="330"/>
      <c r="BA57" s="331"/>
      <c r="BB57" s="292"/>
      <c r="BC57" s="293"/>
      <c r="BD57" s="293"/>
      <c r="BE57" s="293"/>
      <c r="BF57" s="293"/>
      <c r="BG57" s="293"/>
      <c r="BH57" s="293"/>
      <c r="BI57" s="293"/>
      <c r="BJ57" s="293"/>
      <c r="BK57" s="293"/>
      <c r="BL57" s="293"/>
      <c r="BM57" s="293"/>
      <c r="BN57" s="179"/>
      <c r="BO57" s="36"/>
      <c r="BP57" s="13"/>
      <c r="BQ57" s="284" t="s">
        <v>69</v>
      </c>
      <c r="BR57" s="285"/>
      <c r="BS57" s="285"/>
      <c r="BT57" s="285"/>
      <c r="BU57" s="286"/>
      <c r="BV57" s="287" t="s">
        <v>130</v>
      </c>
      <c r="BW57" s="288"/>
      <c r="BX57" s="288"/>
      <c r="BY57" s="288"/>
      <c r="BZ57" s="288"/>
      <c r="CA57" s="288"/>
      <c r="CB57" s="288"/>
      <c r="CC57" s="288"/>
      <c r="CD57" s="288"/>
      <c r="CE57" s="288"/>
      <c r="CF57" s="288"/>
      <c r="CG57" s="289"/>
      <c r="CH57" s="330"/>
      <c r="CI57" s="331"/>
      <c r="CJ57" s="292"/>
      <c r="CK57" s="293"/>
      <c r="CL57" s="293"/>
      <c r="CM57" s="293"/>
      <c r="CN57" s="293"/>
      <c r="CO57" s="293"/>
      <c r="CP57" s="293"/>
      <c r="CQ57" s="293"/>
      <c r="CR57" s="293"/>
      <c r="CS57" s="293"/>
      <c r="CT57" s="293"/>
      <c r="CU57" s="293"/>
      <c r="CV57" s="179"/>
      <c r="CW57" s="14"/>
      <c r="CY57" s="137"/>
    </row>
    <row r="58" spans="1:103" ht="16.5" customHeight="1" thickBot="1" x14ac:dyDescent="0.2">
      <c r="A58" s="319"/>
      <c r="B58" s="319"/>
      <c r="C58" s="319"/>
      <c r="D58" s="319"/>
      <c r="E58" s="319"/>
      <c r="F58" s="319"/>
      <c r="G58" s="319"/>
      <c r="H58" s="319"/>
      <c r="I58" s="319"/>
      <c r="J58" s="319"/>
      <c r="K58" s="319"/>
      <c r="L58" s="319"/>
      <c r="M58" s="319"/>
      <c r="N58" s="319"/>
      <c r="O58" s="319"/>
      <c r="P58" s="319"/>
      <c r="Q58" s="319"/>
      <c r="R58" s="332"/>
      <c r="S58" s="333"/>
      <c r="T58" s="294"/>
      <c r="U58" s="154"/>
      <c r="V58" s="154"/>
      <c r="W58" s="154"/>
      <c r="X58" s="154"/>
      <c r="Y58" s="154"/>
      <c r="Z58" s="154"/>
      <c r="AA58" s="154"/>
      <c r="AB58" s="154"/>
      <c r="AC58" s="154"/>
      <c r="AD58" s="154"/>
      <c r="AE58" s="154"/>
      <c r="AF58" s="295"/>
      <c r="AG58" s="13"/>
      <c r="AH58" s="35"/>
      <c r="AI58" s="335"/>
      <c r="AJ58" s="335"/>
      <c r="AK58" s="335"/>
      <c r="AL58" s="335"/>
      <c r="AM58" s="335"/>
      <c r="AN58" s="335"/>
      <c r="AO58" s="335"/>
      <c r="AP58" s="335"/>
      <c r="AQ58" s="335"/>
      <c r="AR58" s="312"/>
      <c r="AS58" s="257" t="s">
        <v>62</v>
      </c>
      <c r="AT58" s="257"/>
      <c r="AU58" s="257"/>
      <c r="AV58" s="257"/>
      <c r="AW58" s="257"/>
      <c r="AX58" s="257"/>
      <c r="AY58" s="342"/>
      <c r="AZ58" s="332"/>
      <c r="BA58" s="333"/>
      <c r="BB58" s="294"/>
      <c r="BC58" s="154"/>
      <c r="BD58" s="154"/>
      <c r="BE58" s="154"/>
      <c r="BF58" s="154"/>
      <c r="BG58" s="154"/>
      <c r="BH58" s="154"/>
      <c r="BI58" s="154"/>
      <c r="BJ58" s="154"/>
      <c r="BK58" s="154"/>
      <c r="BL58" s="154"/>
      <c r="BM58" s="154"/>
      <c r="BN58" s="295"/>
      <c r="BO58" s="36"/>
      <c r="BP58" s="13"/>
      <c r="BQ58" s="313" t="s">
        <v>70</v>
      </c>
      <c r="BR58" s="313"/>
      <c r="BS58" s="313"/>
      <c r="BT58" s="313"/>
      <c r="BU58" s="313"/>
      <c r="BV58" s="313"/>
      <c r="BW58" s="313"/>
      <c r="BX58" s="313"/>
      <c r="BY58" s="313"/>
      <c r="BZ58" s="313"/>
      <c r="CA58" s="313"/>
      <c r="CB58" s="313"/>
      <c r="CC58" s="313"/>
      <c r="CD58" s="313"/>
      <c r="CE58" s="313"/>
      <c r="CF58" s="313"/>
      <c r="CG58" s="314"/>
      <c r="CH58" s="332"/>
      <c r="CI58" s="333"/>
      <c r="CJ58" s="294"/>
      <c r="CK58" s="154"/>
      <c r="CL58" s="154"/>
      <c r="CM58" s="154"/>
      <c r="CN58" s="154"/>
      <c r="CO58" s="154"/>
      <c r="CP58" s="154"/>
      <c r="CQ58" s="154"/>
      <c r="CR58" s="154"/>
      <c r="CS58" s="154"/>
      <c r="CT58" s="154"/>
      <c r="CU58" s="154"/>
      <c r="CV58" s="295"/>
      <c r="CW58" s="14"/>
      <c r="CY58" s="138"/>
    </row>
    <row r="59" spans="1:103" ht="28.5" customHeight="1" thickTop="1" thickBot="1" x14ac:dyDescent="0.2">
      <c r="A59" s="320"/>
      <c r="B59" s="320"/>
      <c r="C59" s="320"/>
      <c r="D59" s="320"/>
      <c r="E59" s="320"/>
      <c r="F59" s="320"/>
      <c r="G59" s="320"/>
      <c r="H59" s="320"/>
      <c r="I59" s="320"/>
      <c r="J59" s="320"/>
      <c r="K59" s="320"/>
      <c r="L59" s="320"/>
      <c r="M59" s="320"/>
      <c r="N59" s="320"/>
      <c r="O59" s="320"/>
      <c r="P59" s="320"/>
      <c r="Q59" s="320"/>
      <c r="R59" s="25"/>
      <c r="S59" s="25"/>
      <c r="T59" s="25"/>
      <c r="U59" s="25"/>
      <c r="V59" s="25"/>
      <c r="W59" s="25"/>
      <c r="X59" s="25"/>
      <c r="Y59" s="25"/>
      <c r="Z59" s="25"/>
      <c r="AA59" s="25"/>
      <c r="AB59" s="25"/>
      <c r="AC59" s="25"/>
      <c r="AD59" s="25"/>
      <c r="AE59" s="25"/>
      <c r="AF59" s="25"/>
      <c r="AG59" s="25"/>
      <c r="AH59" s="37"/>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38"/>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6"/>
      <c r="CX59" s="27"/>
      <c r="CY59" s="25"/>
    </row>
    <row r="60" spans="1:103" ht="12" customHeight="1" thickBot="1" x14ac:dyDescent="0.2">
      <c r="CX60" s="28"/>
    </row>
    <row r="61" spans="1:103" ht="12" customHeight="1" x14ac:dyDescent="0.15">
      <c r="A61" s="296" t="str">
        <f>IF(OR(入力シート!$E$4=0,入力シート!$E$5=0,入力シート!$E$6=0,入力シート!$E$7=0,入力シート!$E$8=0,入力シート!$E$9=0,入力シート!$E$10=0,入力シート!$H$10=0,入力シート!$J$10=0,入力シート!$E$11=0,入力シート!$H$11=0,入力シート!$J$11=0,入力シート!$E$12=0,入力シート!$H$12=0,入力シート!$J$12=0,入力シート!$E$13=0,入力シート!$H$13=0,入力シート!$J$13=0,入力シート!$E$14=0,入力シート!$E$30=0),CONCATENATE(IF(入力シート!$E$7=0,"「所在地」",""),IF(入力シート!$E$8=0,"「法人名」",""),IF(入力シート!$E$5=0,"「管理番号」",""),IF(入力シート!$E$6=0,"「電話番号」",""),IF(入力シート!$E$4=0,"「県税事務所名」",""),IF(入力シート!$E$9=0,"「年度」",""),IF(OR(入力シート!$E$10=0,入力シート!$H$10=0,入力シート!$J$10=0),"「申告年月日」",""),IF(OR(入力シート!$E$11=0,入力シート!$H$11=0,入力シート!$J$11=0,入力シート!$E$12=0,入力シート!$H$12=0,入力シート!$J$12=0),"「事業年度」",""),IF(OR(入力シート!$E$13=0,入力シート!$H$13=0,入力シート!$J$13=0),"「納期限」",""),IF(入力シート!$E$14=0,"「申告区分」",""),IF(入力シート!$E$30=0,"「納付額」",""),"の入力がありませんので、入力してください。"),"記載内容に誤り、漏れがないかをご確認のうえ、使用してください。")</f>
        <v>「所在地」「法人名」「管理番号」「電話番号」「年度」「申告年月日」「事業年度」「納期限」「申告区分」「納付額」の入力がありませんので、入力してください。</v>
      </c>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8"/>
      <c r="CX61" s="29"/>
    </row>
    <row r="62" spans="1:103" ht="12" customHeight="1" x14ac:dyDescent="0.15">
      <c r="A62" s="299"/>
      <c r="B62" s="300"/>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c r="CM62" s="300"/>
      <c r="CN62" s="300"/>
      <c r="CO62" s="300"/>
      <c r="CP62" s="300"/>
      <c r="CQ62" s="300"/>
      <c r="CR62" s="300"/>
      <c r="CS62" s="300"/>
      <c r="CT62" s="300"/>
      <c r="CU62" s="300"/>
      <c r="CV62" s="301"/>
      <c r="CX62" s="29"/>
    </row>
    <row r="63" spans="1:103" ht="12" customHeight="1" x14ac:dyDescent="0.15">
      <c r="A63" s="299"/>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1"/>
      <c r="CX63" s="29"/>
    </row>
    <row r="64" spans="1:103" ht="12" customHeight="1" thickBot="1" x14ac:dyDescent="0.2">
      <c r="A64" s="302"/>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4"/>
      <c r="CX64" s="29"/>
    </row>
    <row r="65" spans="1:102" ht="12" customHeight="1" x14ac:dyDescent="0.15">
      <c r="A65" s="305" t="str">
        <f>IF(D51="","※「課税事務所」欄には、所管の県税事務所を必ず入力してください。","")</f>
        <v/>
      </c>
      <c r="B65" s="30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6"/>
      <c r="BT65" s="306"/>
      <c r="BU65" s="306"/>
      <c r="BV65" s="306"/>
      <c r="BW65" s="306"/>
      <c r="BX65" s="306"/>
      <c r="BY65" s="306"/>
      <c r="BZ65" s="306"/>
      <c r="CA65" s="306"/>
      <c r="CB65" s="306"/>
      <c r="CC65" s="306"/>
      <c r="CD65" s="306"/>
      <c r="CE65" s="306"/>
      <c r="CF65" s="306"/>
      <c r="CG65" s="306"/>
      <c r="CH65" s="306"/>
      <c r="CI65" s="306"/>
      <c r="CJ65" s="306"/>
      <c r="CK65" s="306"/>
      <c r="CL65" s="306"/>
      <c r="CM65" s="306"/>
      <c r="CN65" s="306"/>
      <c r="CO65" s="306"/>
      <c r="CP65" s="306"/>
      <c r="CQ65" s="306"/>
      <c r="CR65" s="306"/>
      <c r="CS65" s="306"/>
      <c r="CT65" s="306"/>
      <c r="CU65" s="306"/>
      <c r="CV65" s="306"/>
      <c r="CX65" s="29"/>
    </row>
    <row r="66" spans="1:102" ht="12" customHeight="1" x14ac:dyDescent="0.15">
      <c r="A66" s="307"/>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X66" s="29"/>
    </row>
    <row r="67" spans="1:102" ht="12" customHeight="1" x14ac:dyDescent="0.15">
      <c r="A67" s="307"/>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row>
  </sheetData>
  <sheetProtection password="EF81" sheet="1" objects="1" scenarios="1"/>
  <mergeCells count="866">
    <mergeCell ref="CY2:CY7"/>
    <mergeCell ref="CY26:CY33"/>
    <mergeCell ref="A51:C51"/>
    <mergeCell ref="D51:L52"/>
    <mergeCell ref="M51:Q52"/>
    <mergeCell ref="AI51:AK51"/>
    <mergeCell ref="AT49:AT50"/>
    <mergeCell ref="AU51:AY52"/>
    <mergeCell ref="CU47:CV48"/>
    <mergeCell ref="BQ49:BS50"/>
    <mergeCell ref="BB49:BN58"/>
    <mergeCell ref="AS58:AX58"/>
    <mergeCell ref="CJ49:CV58"/>
    <mergeCell ref="A49:C50"/>
    <mergeCell ref="R49:S58"/>
    <mergeCell ref="T49:AF58"/>
    <mergeCell ref="AI49:AK50"/>
    <mergeCell ref="AY57:AY58"/>
    <mergeCell ref="AR49:AS50"/>
    <mergeCell ref="CC51:CG52"/>
    <mergeCell ref="BQ51:BS51"/>
    <mergeCell ref="BT51:CB52"/>
    <mergeCell ref="E49:F50"/>
    <mergeCell ref="CB49:CB50"/>
    <mergeCell ref="A61:CV64"/>
    <mergeCell ref="A65:CV67"/>
    <mergeCell ref="CY10:CY24"/>
    <mergeCell ref="CY8:CY9"/>
    <mergeCell ref="AR57:AR58"/>
    <mergeCell ref="AS57:AX57"/>
    <mergeCell ref="BQ58:CG58"/>
    <mergeCell ref="BV53:CG54"/>
    <mergeCell ref="AL51:AT52"/>
    <mergeCell ref="A53:Q53"/>
    <mergeCell ref="A54:Q59"/>
    <mergeCell ref="CQ47:CR48"/>
    <mergeCell ref="CS47:CT48"/>
    <mergeCell ref="AX53:AY54"/>
    <mergeCell ref="BQ53:BU56"/>
    <mergeCell ref="BY49:BY50"/>
    <mergeCell ref="BZ49:CA50"/>
    <mergeCell ref="CM47:CN48"/>
    <mergeCell ref="CO47:CP48"/>
    <mergeCell ref="CH49:CI58"/>
    <mergeCell ref="AI57:AQ58"/>
    <mergeCell ref="BU49:BV50"/>
    <mergeCell ref="BW49:BX50"/>
    <mergeCell ref="AZ49:BA58"/>
    <mergeCell ref="CC49:CD50"/>
    <mergeCell ref="BQ57:BU57"/>
    <mergeCell ref="BV57:CG57"/>
    <mergeCell ref="AI53:AM56"/>
    <mergeCell ref="AN53:AW54"/>
    <mergeCell ref="AU49:AV50"/>
    <mergeCell ref="CI47:CJ48"/>
    <mergeCell ref="CK47:CL48"/>
    <mergeCell ref="AU47:AV48"/>
    <mergeCell ref="AW47:AX48"/>
    <mergeCell ref="AY47:AZ48"/>
    <mergeCell ref="BA47:BB48"/>
    <mergeCell ref="CE47:CF48"/>
    <mergeCell ref="AX55:AY56"/>
    <mergeCell ref="BV55:CG56"/>
    <mergeCell ref="CE49:CE50"/>
    <mergeCell ref="AN55:AW56"/>
    <mergeCell ref="CG47:CH48"/>
    <mergeCell ref="BC47:BD48"/>
    <mergeCell ref="BE47:BF48"/>
    <mergeCell ref="BG47:BH48"/>
    <mergeCell ref="BI47:BJ48"/>
    <mergeCell ref="BK47:BL48"/>
    <mergeCell ref="BM47:BN48"/>
    <mergeCell ref="A52:C52"/>
    <mergeCell ref="AI52:AK52"/>
    <mergeCell ref="BQ52:BS52"/>
    <mergeCell ref="W47:X48"/>
    <mergeCell ref="Y47:Z48"/>
    <mergeCell ref="AA47:AB48"/>
    <mergeCell ref="AC47:AD48"/>
    <mergeCell ref="AE47:AF48"/>
    <mergeCell ref="AI47:AP48"/>
    <mergeCell ref="A47:H48"/>
    <mergeCell ref="I47:J48"/>
    <mergeCell ref="K47:L48"/>
    <mergeCell ref="M47:N48"/>
    <mergeCell ref="O47:P48"/>
    <mergeCell ref="Q47:R48"/>
    <mergeCell ref="S47:T48"/>
    <mergeCell ref="U47:V48"/>
    <mergeCell ref="AQ47:AR48"/>
    <mergeCell ref="AS47:AT48"/>
    <mergeCell ref="G49:H50"/>
    <mergeCell ref="J49:K50"/>
    <mergeCell ref="M49:N50"/>
    <mergeCell ref="I49:I50"/>
    <mergeCell ref="L49:L50"/>
    <mergeCell ref="CS43:CT44"/>
    <mergeCell ref="CU43:CV44"/>
    <mergeCell ref="CO43:CP44"/>
    <mergeCell ref="CQ43:CR44"/>
    <mergeCell ref="CC43:CD44"/>
    <mergeCell ref="CE43:CF44"/>
    <mergeCell ref="CS45:CT46"/>
    <mergeCell ref="CU45:CV46"/>
    <mergeCell ref="BG43:BH44"/>
    <mergeCell ref="BS46:BX46"/>
    <mergeCell ref="BM43:BN44"/>
    <mergeCell ref="BS43:BX44"/>
    <mergeCell ref="BY43:BZ44"/>
    <mergeCell ref="CA43:CB44"/>
    <mergeCell ref="BK43:BL44"/>
    <mergeCell ref="AU45:AV46"/>
    <mergeCell ref="AQ45:AR46"/>
    <mergeCell ref="AS45:AT46"/>
    <mergeCell ref="AY45:AZ46"/>
    <mergeCell ref="BA45:BB46"/>
    <mergeCell ref="BC45:BD46"/>
    <mergeCell ref="BG45:BH46"/>
    <mergeCell ref="BQ47:BX48"/>
    <mergeCell ref="BY47:BZ48"/>
    <mergeCell ref="BK45:BL46"/>
    <mergeCell ref="BM45:BN46"/>
    <mergeCell ref="BS45:BX45"/>
    <mergeCell ref="CA47:CB48"/>
    <mergeCell ref="CC47:CD48"/>
    <mergeCell ref="BY45:BZ46"/>
    <mergeCell ref="C46:H46"/>
    <mergeCell ref="C45:H45"/>
    <mergeCell ref="CQ45:CR46"/>
    <mergeCell ref="CM43:CN44"/>
    <mergeCell ref="CI43:CJ44"/>
    <mergeCell ref="CK43:CL44"/>
    <mergeCell ref="I45:J46"/>
    <mergeCell ref="K45:L46"/>
    <mergeCell ref="M45:N46"/>
    <mergeCell ref="O45:P46"/>
    <mergeCell ref="Q45:R46"/>
    <mergeCell ref="AA45:AB46"/>
    <mergeCell ref="CE45:CF46"/>
    <mergeCell ref="CG45:CH46"/>
    <mergeCell ref="CI45:CJ46"/>
    <mergeCell ref="CK45:CL46"/>
    <mergeCell ref="CM45:CN46"/>
    <mergeCell ref="CO45:CP46"/>
    <mergeCell ref="AK46:AP46"/>
    <mergeCell ref="CA45:CB46"/>
    <mergeCell ref="CC45:CD46"/>
    <mergeCell ref="S45:T46"/>
    <mergeCell ref="U45:V46"/>
    <mergeCell ref="AK45:AP45"/>
    <mergeCell ref="AW45:AX46"/>
    <mergeCell ref="BI45:BJ46"/>
    <mergeCell ref="AY43:AZ44"/>
    <mergeCell ref="BA43:BB44"/>
    <mergeCell ref="BC43:BD44"/>
    <mergeCell ref="W45:X46"/>
    <mergeCell ref="Y45:Z46"/>
    <mergeCell ref="AC45:AD46"/>
    <mergeCell ref="AE45:AF46"/>
    <mergeCell ref="BE43:BF44"/>
    <mergeCell ref="BE45:BF46"/>
    <mergeCell ref="BI43:BJ44"/>
    <mergeCell ref="AS43:AT44"/>
    <mergeCell ref="AU43:AV44"/>
    <mergeCell ref="AW43:AX44"/>
    <mergeCell ref="S43:T44"/>
    <mergeCell ref="U43:V44"/>
    <mergeCell ref="W43:X44"/>
    <mergeCell ref="Y43:Z44"/>
    <mergeCell ref="AA43:AB44"/>
    <mergeCell ref="AC43:AD44"/>
    <mergeCell ref="CO41:CP42"/>
    <mergeCell ref="CQ41:CR42"/>
    <mergeCell ref="CS41:CT42"/>
    <mergeCell ref="CU41:CV42"/>
    <mergeCell ref="C43:H44"/>
    <mergeCell ref="I43:J44"/>
    <mergeCell ref="K43:L44"/>
    <mergeCell ref="M43:N44"/>
    <mergeCell ref="O43:P44"/>
    <mergeCell ref="Q43:R44"/>
    <mergeCell ref="CK41:CL42"/>
    <mergeCell ref="CM41:CN42"/>
    <mergeCell ref="BK41:BL42"/>
    <mergeCell ref="BM41:BN42"/>
    <mergeCell ref="BS41:BX42"/>
    <mergeCell ref="BY41:BZ42"/>
    <mergeCell ref="CA41:CB42"/>
    <mergeCell ref="CC41:CD42"/>
    <mergeCell ref="CE41:CF42"/>
    <mergeCell ref="CG41:CH42"/>
    <mergeCell ref="CG43:CH44"/>
    <mergeCell ref="AE43:AF44"/>
    <mergeCell ref="AK43:AP44"/>
    <mergeCell ref="AQ43:AR44"/>
    <mergeCell ref="C41:H42"/>
    <mergeCell ref="I41:J42"/>
    <mergeCell ref="K41:L42"/>
    <mergeCell ref="M41:N42"/>
    <mergeCell ref="O41:P42"/>
    <mergeCell ref="AQ41:AR42"/>
    <mergeCell ref="AS41:AT42"/>
    <mergeCell ref="AU41:AV42"/>
    <mergeCell ref="AW41:AX42"/>
    <mergeCell ref="M39:N40"/>
    <mergeCell ref="O39:P40"/>
    <mergeCell ref="Q39:R40"/>
    <mergeCell ref="W39:X40"/>
    <mergeCell ref="Y39:Z40"/>
    <mergeCell ref="AA39:AB40"/>
    <mergeCell ref="S39:T40"/>
    <mergeCell ref="U41:V42"/>
    <mergeCell ref="W41:X42"/>
    <mergeCell ref="Y41:Z42"/>
    <mergeCell ref="AA41:AB42"/>
    <mergeCell ref="U39:V40"/>
    <mergeCell ref="Q41:R42"/>
    <mergeCell ref="S41:T42"/>
    <mergeCell ref="CU39:CV40"/>
    <mergeCell ref="CI39:CJ40"/>
    <mergeCell ref="CK39:CL40"/>
    <mergeCell ref="CM39:CN40"/>
    <mergeCell ref="CO39:CP40"/>
    <mergeCell ref="BC39:BD40"/>
    <mergeCell ref="CC39:CD40"/>
    <mergeCell ref="CQ39:CR40"/>
    <mergeCell ref="CS39:CT40"/>
    <mergeCell ref="BE39:BF40"/>
    <mergeCell ref="CE39:CF40"/>
    <mergeCell ref="CG39:CH40"/>
    <mergeCell ref="BK39:BL40"/>
    <mergeCell ref="BM39:BN40"/>
    <mergeCell ref="BS39:BX40"/>
    <mergeCell ref="BY39:BZ40"/>
    <mergeCell ref="CA39:CB40"/>
    <mergeCell ref="BG39:BH40"/>
    <mergeCell ref="BI39:BJ40"/>
    <mergeCell ref="AC39:AD40"/>
    <mergeCell ref="AC41:AD42"/>
    <mergeCell ref="CQ37:CR38"/>
    <mergeCell ref="BY35:BZ36"/>
    <mergeCell ref="CA35:CB36"/>
    <mergeCell ref="CS37:CT38"/>
    <mergeCell ref="CC37:CD38"/>
    <mergeCell ref="Y37:Z38"/>
    <mergeCell ref="AA37:AB38"/>
    <mergeCell ref="BA37:BB38"/>
    <mergeCell ref="AC37:AD38"/>
    <mergeCell ref="AE37:AF38"/>
    <mergeCell ref="AK37:AP38"/>
    <mergeCell ref="AW37:AX38"/>
    <mergeCell ref="AQ37:AR38"/>
    <mergeCell ref="AS37:AT38"/>
    <mergeCell ref="AU37:AV38"/>
    <mergeCell ref="BK37:BL38"/>
    <mergeCell ref="BM37:BN38"/>
    <mergeCell ref="BS37:BX38"/>
    <mergeCell ref="BY37:BZ38"/>
    <mergeCell ref="CA37:CB38"/>
    <mergeCell ref="BG37:BH38"/>
    <mergeCell ref="BI37:BJ38"/>
    <mergeCell ref="C37:H38"/>
    <mergeCell ref="I37:J38"/>
    <mergeCell ref="K37:L38"/>
    <mergeCell ref="M37:N38"/>
    <mergeCell ref="O37:P38"/>
    <mergeCell ref="Q37:R38"/>
    <mergeCell ref="S37:T38"/>
    <mergeCell ref="CS35:CT36"/>
    <mergeCell ref="BM35:BN36"/>
    <mergeCell ref="BS35:BX35"/>
    <mergeCell ref="CC35:CD36"/>
    <mergeCell ref="BS36:BX36"/>
    <mergeCell ref="CE37:CF38"/>
    <mergeCell ref="U37:V38"/>
    <mergeCell ref="W37:X38"/>
    <mergeCell ref="W35:X36"/>
    <mergeCell ref="Y35:Z36"/>
    <mergeCell ref="AA35:AB36"/>
    <mergeCell ref="AY37:AZ38"/>
    <mergeCell ref="BC37:BD38"/>
    <mergeCell ref="BE37:BF38"/>
    <mergeCell ref="BC35:BD36"/>
    <mergeCell ref="BE35:BF36"/>
    <mergeCell ref="BI35:BJ36"/>
    <mergeCell ref="CU35:CV36"/>
    <mergeCell ref="CI35:CJ36"/>
    <mergeCell ref="CK35:CL36"/>
    <mergeCell ref="CM35:CN36"/>
    <mergeCell ref="CO35:CP36"/>
    <mergeCell ref="CQ35:CR36"/>
    <mergeCell ref="CM37:CN38"/>
    <mergeCell ref="CO37:CP38"/>
    <mergeCell ref="CG35:CH36"/>
    <mergeCell ref="CG37:CH38"/>
    <mergeCell ref="CU37:CV38"/>
    <mergeCell ref="Q33:R34"/>
    <mergeCell ref="C35:H35"/>
    <mergeCell ref="I35:J36"/>
    <mergeCell ref="K35:L36"/>
    <mergeCell ref="M35:N36"/>
    <mergeCell ref="O35:P36"/>
    <mergeCell ref="CQ33:CR34"/>
    <mergeCell ref="Q35:R36"/>
    <mergeCell ref="S35:T36"/>
    <mergeCell ref="AK35:AP35"/>
    <mergeCell ref="BC33:BD34"/>
    <mergeCell ref="CK33:CL34"/>
    <mergeCell ref="BG35:BH36"/>
    <mergeCell ref="U35:V36"/>
    <mergeCell ref="AC35:AD36"/>
    <mergeCell ref="AE35:AF36"/>
    <mergeCell ref="BE33:BF34"/>
    <mergeCell ref="BG33:BH34"/>
    <mergeCell ref="CC33:CD34"/>
    <mergeCell ref="O33:P34"/>
    <mergeCell ref="CE33:CF34"/>
    <mergeCell ref="BS33:BX34"/>
    <mergeCell ref="AQ35:AR36"/>
    <mergeCell ref="AU35:AV36"/>
    <mergeCell ref="AS33:AT34"/>
    <mergeCell ref="BY33:BZ34"/>
    <mergeCell ref="BK33:BL34"/>
    <mergeCell ref="BM33:BN34"/>
    <mergeCell ref="Y33:Z34"/>
    <mergeCell ref="BG31:BH32"/>
    <mergeCell ref="BI33:BJ34"/>
    <mergeCell ref="BI31:BJ32"/>
    <mergeCell ref="CA33:CB34"/>
    <mergeCell ref="BM31:BN32"/>
    <mergeCell ref="BA31:BB32"/>
    <mergeCell ref="AU33:AV34"/>
    <mergeCell ref="AW33:AX34"/>
    <mergeCell ref="BA33:BB34"/>
    <mergeCell ref="AW31:AX32"/>
    <mergeCell ref="BS31:BX32"/>
    <mergeCell ref="CM33:CN34"/>
    <mergeCell ref="CU31:CV32"/>
    <mergeCell ref="CK31:CL32"/>
    <mergeCell ref="CS31:CT32"/>
    <mergeCell ref="CE31:CF32"/>
    <mergeCell ref="CG31:CH32"/>
    <mergeCell ref="CQ31:CR32"/>
    <mergeCell ref="AY31:AZ32"/>
    <mergeCell ref="CU33:CV34"/>
    <mergeCell ref="CS33:CT34"/>
    <mergeCell ref="CC31:CD32"/>
    <mergeCell ref="CO33:CP34"/>
    <mergeCell ref="CG33:CH34"/>
    <mergeCell ref="CI33:CJ34"/>
    <mergeCell ref="AK36:AP36"/>
    <mergeCell ref="AY33:AZ34"/>
    <mergeCell ref="AY41:AZ42"/>
    <mergeCell ref="CM31:CN32"/>
    <mergeCell ref="CS29:CT30"/>
    <mergeCell ref="CA29:CB30"/>
    <mergeCell ref="Y31:Z32"/>
    <mergeCell ref="BK31:BL32"/>
    <mergeCell ref="CO31:CP32"/>
    <mergeCell ref="BK29:BL30"/>
    <mergeCell ref="AW29:AX30"/>
    <mergeCell ref="AY29:AZ30"/>
    <mergeCell ref="AA31:AB32"/>
    <mergeCell ref="AC31:AD32"/>
    <mergeCell ref="AE31:AF32"/>
    <mergeCell ref="BY31:BZ32"/>
    <mergeCell ref="AQ31:AR32"/>
    <mergeCell ref="BE31:BF32"/>
    <mergeCell ref="AI25:AJ46"/>
    <mergeCell ref="AK29:AP30"/>
    <mergeCell ref="BC31:BD32"/>
    <mergeCell ref="AK33:AP34"/>
    <mergeCell ref="CA31:CB32"/>
    <mergeCell ref="AS31:AT32"/>
    <mergeCell ref="AW27:AX28"/>
    <mergeCell ref="AY27:AZ28"/>
    <mergeCell ref="BA27:BB28"/>
    <mergeCell ref="AS27:AT28"/>
    <mergeCell ref="AU27:AV28"/>
    <mergeCell ref="AW25:AX26"/>
    <mergeCell ref="AE39:AF40"/>
    <mergeCell ref="AK39:AP40"/>
    <mergeCell ref="AE41:AF42"/>
    <mergeCell ref="AY39:AZ40"/>
    <mergeCell ref="BA39:BB40"/>
    <mergeCell ref="AK41:AP42"/>
    <mergeCell ref="AS35:AT36"/>
    <mergeCell ref="AQ29:AR30"/>
    <mergeCell ref="AS29:AT30"/>
    <mergeCell ref="AW35:AX36"/>
    <mergeCell ref="AU39:AV40"/>
    <mergeCell ref="AW39:AX40"/>
    <mergeCell ref="BA41:BB42"/>
    <mergeCell ref="AQ39:AR40"/>
    <mergeCell ref="AK31:AP32"/>
    <mergeCell ref="AQ33:AR34"/>
    <mergeCell ref="AE33:AF34"/>
    <mergeCell ref="BA35:BB36"/>
    <mergeCell ref="CO29:CP30"/>
    <mergeCell ref="CG27:CH28"/>
    <mergeCell ref="CE27:CF28"/>
    <mergeCell ref="CQ29:CR30"/>
    <mergeCell ref="CU29:CV30"/>
    <mergeCell ref="CQ25:CR26"/>
    <mergeCell ref="CS25:CT26"/>
    <mergeCell ref="CU25:CV26"/>
    <mergeCell ref="CC25:CD26"/>
    <mergeCell ref="CI27:CJ28"/>
    <mergeCell ref="CM25:CN26"/>
    <mergeCell ref="CO25:CP26"/>
    <mergeCell ref="CQ27:CR28"/>
    <mergeCell ref="CS27:CT28"/>
    <mergeCell ref="CU27:CV28"/>
    <mergeCell ref="CK27:CL28"/>
    <mergeCell ref="CM27:CN28"/>
    <mergeCell ref="CO27:CP28"/>
    <mergeCell ref="CG25:CH26"/>
    <mergeCell ref="CE25:CF26"/>
    <mergeCell ref="CE29:CF30"/>
    <mergeCell ref="CK29:CL30"/>
    <mergeCell ref="CM29:CN30"/>
    <mergeCell ref="CI25:CJ26"/>
    <mergeCell ref="CK25:CL26"/>
    <mergeCell ref="CA25:CB26"/>
    <mergeCell ref="CE23:CF24"/>
    <mergeCell ref="CA27:CB28"/>
    <mergeCell ref="BK25:BL26"/>
    <mergeCell ref="BM25:BN26"/>
    <mergeCell ref="BQ25:BR46"/>
    <mergeCell ref="BS25:BX26"/>
    <mergeCell ref="CG29:CH30"/>
    <mergeCell ref="CI29:CJ30"/>
    <mergeCell ref="CI31:CJ32"/>
    <mergeCell ref="CI41:CJ42"/>
    <mergeCell ref="BY29:BZ30"/>
    <mergeCell ref="BY27:BZ28"/>
    <mergeCell ref="BM29:BN30"/>
    <mergeCell ref="CI37:CJ38"/>
    <mergeCell ref="CK37:CL38"/>
    <mergeCell ref="CE35:CF36"/>
    <mergeCell ref="BK35:BL36"/>
    <mergeCell ref="BC23:BD24"/>
    <mergeCell ref="BG23:BH24"/>
    <mergeCell ref="BI23:BJ24"/>
    <mergeCell ref="AS25:AT26"/>
    <mergeCell ref="AS39:AT40"/>
    <mergeCell ref="CC29:CD30"/>
    <mergeCell ref="CC27:CD28"/>
    <mergeCell ref="BG29:BH30"/>
    <mergeCell ref="BS29:BX30"/>
    <mergeCell ref="BI27:BJ28"/>
    <mergeCell ref="BK27:BL28"/>
    <mergeCell ref="BM27:BN28"/>
    <mergeCell ref="BS27:BX28"/>
    <mergeCell ref="BY25:BZ26"/>
    <mergeCell ref="BC29:BD30"/>
    <mergeCell ref="AY35:AZ36"/>
    <mergeCell ref="BA29:BB30"/>
    <mergeCell ref="CA23:CB24"/>
    <mergeCell ref="BC27:BD28"/>
    <mergeCell ref="BE27:BF28"/>
    <mergeCell ref="BG27:BH28"/>
    <mergeCell ref="AY25:AZ26"/>
    <mergeCell ref="AU31:AV32"/>
    <mergeCell ref="BI29:BJ30"/>
    <mergeCell ref="BC41:BD42"/>
    <mergeCell ref="BI25:BJ26"/>
    <mergeCell ref="BA25:BB26"/>
    <mergeCell ref="BC25:BD26"/>
    <mergeCell ref="BE25:BF26"/>
    <mergeCell ref="BG25:BH26"/>
    <mergeCell ref="BE41:BF42"/>
    <mergeCell ref="BG41:BH42"/>
    <mergeCell ref="BI41:BJ42"/>
    <mergeCell ref="BE29:BF30"/>
    <mergeCell ref="A25:B46"/>
    <mergeCell ref="C25:H26"/>
    <mergeCell ref="I25:J26"/>
    <mergeCell ref="K25:L26"/>
    <mergeCell ref="M25:N26"/>
    <mergeCell ref="O25:P26"/>
    <mergeCell ref="C36:H36"/>
    <mergeCell ref="C39:H40"/>
    <mergeCell ref="I39:J40"/>
    <mergeCell ref="K39:L40"/>
    <mergeCell ref="C27:H28"/>
    <mergeCell ref="I27:J28"/>
    <mergeCell ref="K27:L28"/>
    <mergeCell ref="M27:N28"/>
    <mergeCell ref="O27:P28"/>
    <mergeCell ref="C31:H32"/>
    <mergeCell ref="I31:J32"/>
    <mergeCell ref="K31:L32"/>
    <mergeCell ref="M31:N32"/>
    <mergeCell ref="O31:P32"/>
    <mergeCell ref="C33:H34"/>
    <mergeCell ref="I33:J34"/>
    <mergeCell ref="K33:L34"/>
    <mergeCell ref="M33:N34"/>
    <mergeCell ref="Q29:R30"/>
    <mergeCell ref="Q27:R28"/>
    <mergeCell ref="W25:X26"/>
    <mergeCell ref="Y25:Z26"/>
    <mergeCell ref="AA25:AB26"/>
    <mergeCell ref="AC25:AD26"/>
    <mergeCell ref="Q31:R32"/>
    <mergeCell ref="S31:T32"/>
    <mergeCell ref="U31:V32"/>
    <mergeCell ref="W31:X32"/>
    <mergeCell ref="AC27:AD28"/>
    <mergeCell ref="AE25:AF26"/>
    <mergeCell ref="S25:T26"/>
    <mergeCell ref="U25:V26"/>
    <mergeCell ref="AQ25:AR26"/>
    <mergeCell ref="AE27:AF28"/>
    <mergeCell ref="S29:T30"/>
    <mergeCell ref="U29:V30"/>
    <mergeCell ref="AA33:AB34"/>
    <mergeCell ref="AC33:AD34"/>
    <mergeCell ref="U27:V28"/>
    <mergeCell ref="Y27:Z28"/>
    <mergeCell ref="AA27:AB28"/>
    <mergeCell ref="W27:X28"/>
    <mergeCell ref="Y29:Z30"/>
    <mergeCell ref="AA29:AB30"/>
    <mergeCell ref="AC29:AD30"/>
    <mergeCell ref="AK25:AP26"/>
    <mergeCell ref="AK27:AP28"/>
    <mergeCell ref="AQ27:AR28"/>
    <mergeCell ref="S33:T34"/>
    <mergeCell ref="U33:V34"/>
    <mergeCell ref="W33:X34"/>
    <mergeCell ref="C29:H30"/>
    <mergeCell ref="AU23:AV24"/>
    <mergeCell ref="AW23:AX24"/>
    <mergeCell ref="S23:T24"/>
    <mergeCell ref="U23:V24"/>
    <mergeCell ref="W23:X24"/>
    <mergeCell ref="Y23:Z24"/>
    <mergeCell ref="AA23:AB24"/>
    <mergeCell ref="C23:H24"/>
    <mergeCell ref="I23:J24"/>
    <mergeCell ref="K23:L24"/>
    <mergeCell ref="M23:N24"/>
    <mergeCell ref="O23:P24"/>
    <mergeCell ref="Q23:R24"/>
    <mergeCell ref="I29:J30"/>
    <mergeCell ref="K29:L30"/>
    <mergeCell ref="M29:N30"/>
    <mergeCell ref="O29:P30"/>
    <mergeCell ref="AU25:AV26"/>
    <mergeCell ref="AU29:AV30"/>
    <mergeCell ref="W29:X30"/>
    <mergeCell ref="Q25:R26"/>
    <mergeCell ref="AE29:AF30"/>
    <mergeCell ref="S27:T28"/>
    <mergeCell ref="CQ23:CR24"/>
    <mergeCell ref="CS23:CT24"/>
    <mergeCell ref="CG23:CH24"/>
    <mergeCell ref="BK23:BL24"/>
    <mergeCell ref="CK23:CL24"/>
    <mergeCell ref="CE21:CF22"/>
    <mergeCell ref="CU23:CV24"/>
    <mergeCell ref="CI23:CJ24"/>
    <mergeCell ref="CC23:CD24"/>
    <mergeCell ref="CS21:CT22"/>
    <mergeCell ref="CU21:CV22"/>
    <mergeCell ref="CO21:CP22"/>
    <mergeCell ref="CG21:CH22"/>
    <mergeCell ref="CI21:CJ22"/>
    <mergeCell ref="CK21:CL22"/>
    <mergeCell ref="CM21:CN22"/>
    <mergeCell ref="BY23:BZ24"/>
    <mergeCell ref="CO23:CP24"/>
    <mergeCell ref="BS23:BX24"/>
    <mergeCell ref="CM23:CN24"/>
    <mergeCell ref="CU19:CV20"/>
    <mergeCell ref="CI19:CJ20"/>
    <mergeCell ref="CK19:CL20"/>
    <mergeCell ref="BI21:BJ22"/>
    <mergeCell ref="BK21:BL22"/>
    <mergeCell ref="BM21:BN22"/>
    <mergeCell ref="BS21:BX22"/>
    <mergeCell ref="BE21:BF22"/>
    <mergeCell ref="BG21:BH22"/>
    <mergeCell ref="CS19:CT20"/>
    <mergeCell ref="CC21:CD22"/>
    <mergeCell ref="CQ21:CR22"/>
    <mergeCell ref="CM19:CN20"/>
    <mergeCell ref="CO19:CP20"/>
    <mergeCell ref="CQ19:CR20"/>
    <mergeCell ref="CG19:CH20"/>
    <mergeCell ref="CE19:CF20"/>
    <mergeCell ref="CC19:CD20"/>
    <mergeCell ref="C21:H22"/>
    <mergeCell ref="I21:J22"/>
    <mergeCell ref="K21:L22"/>
    <mergeCell ref="M21:N22"/>
    <mergeCell ref="O21:P22"/>
    <mergeCell ref="CA19:CB20"/>
    <mergeCell ref="BS19:BX20"/>
    <mergeCell ref="BY19:BZ20"/>
    <mergeCell ref="AU19:AV20"/>
    <mergeCell ref="AW19:AX20"/>
    <mergeCell ref="AQ21:AR22"/>
    <mergeCell ref="AE21:AF22"/>
    <mergeCell ref="CA21:CB22"/>
    <mergeCell ref="BY21:BZ22"/>
    <mergeCell ref="BG19:BH20"/>
    <mergeCell ref="BI19:BJ20"/>
    <mergeCell ref="BK19:BL20"/>
    <mergeCell ref="BM19:BN20"/>
    <mergeCell ref="C19:H20"/>
    <mergeCell ref="I19:J20"/>
    <mergeCell ref="K19:L20"/>
    <mergeCell ref="W19:X20"/>
    <mergeCell ref="U19:V20"/>
    <mergeCell ref="AK21:AP22"/>
    <mergeCell ref="CE17:CF17"/>
    <mergeCell ref="CG17:CH17"/>
    <mergeCell ref="CI17:CJ17"/>
    <mergeCell ref="BC18:BD18"/>
    <mergeCell ref="BE18:BF18"/>
    <mergeCell ref="CO17:CP17"/>
    <mergeCell ref="BG18:BH18"/>
    <mergeCell ref="CQ17:CR17"/>
    <mergeCell ref="BY17:BZ18"/>
    <mergeCell ref="CA17:CB17"/>
    <mergeCell ref="CC17:CD17"/>
    <mergeCell ref="CA18:CB18"/>
    <mergeCell ref="CC18:CD18"/>
    <mergeCell ref="BS17:BX18"/>
    <mergeCell ref="BC17:BD17"/>
    <mergeCell ref="CE18:CF18"/>
    <mergeCell ref="BG17:BH17"/>
    <mergeCell ref="BI17:BJ17"/>
    <mergeCell ref="BK17:BL17"/>
    <mergeCell ref="BM17:BN17"/>
    <mergeCell ref="BQ17:BR24"/>
    <mergeCell ref="BM23:BN24"/>
    <mergeCell ref="CG18:CH18"/>
    <mergeCell ref="CK17:CL17"/>
    <mergeCell ref="CS17:CT17"/>
    <mergeCell ref="CU18:CV18"/>
    <mergeCell ref="CS18:CT18"/>
    <mergeCell ref="CI18:CJ18"/>
    <mergeCell ref="CK18:CL18"/>
    <mergeCell ref="CM18:CN18"/>
    <mergeCell ref="CO18:CP18"/>
    <mergeCell ref="CQ18:CR18"/>
    <mergeCell ref="CU17:CV17"/>
    <mergeCell ref="CM17:CN17"/>
    <mergeCell ref="O19:P20"/>
    <mergeCell ref="BE17:BF17"/>
    <mergeCell ref="AC17:AD17"/>
    <mergeCell ref="AE17:AF17"/>
    <mergeCell ref="AI17:AJ24"/>
    <mergeCell ref="AK17:AP18"/>
    <mergeCell ref="AQ17:AR18"/>
    <mergeCell ref="AS17:AT17"/>
    <mergeCell ref="AY18:AZ18"/>
    <mergeCell ref="BA18:BB18"/>
    <mergeCell ref="AY19:AZ20"/>
    <mergeCell ref="BA19:BB20"/>
    <mergeCell ref="BC19:BD20"/>
    <mergeCell ref="BE19:BF20"/>
    <mergeCell ref="BA21:BB22"/>
    <mergeCell ref="BC21:BD22"/>
    <mergeCell ref="AW21:AX22"/>
    <mergeCell ref="AS23:AT24"/>
    <mergeCell ref="BE23:BF24"/>
    <mergeCell ref="BA17:BB17"/>
    <mergeCell ref="AK23:AP24"/>
    <mergeCell ref="AQ23:AR24"/>
    <mergeCell ref="AY23:AZ24"/>
    <mergeCell ref="BA23:BB24"/>
    <mergeCell ref="Q18:R18"/>
    <mergeCell ref="S18:T18"/>
    <mergeCell ref="M19:N20"/>
    <mergeCell ref="Y19:Z20"/>
    <mergeCell ref="S19:T20"/>
    <mergeCell ref="Y18:Z18"/>
    <mergeCell ref="A12:E12"/>
    <mergeCell ref="F12:W12"/>
    <mergeCell ref="A13:E14"/>
    <mergeCell ref="F13:G13"/>
    <mergeCell ref="A17:B24"/>
    <mergeCell ref="Q21:R22"/>
    <mergeCell ref="H13:I13"/>
    <mergeCell ref="J13:K13"/>
    <mergeCell ref="L13:M13"/>
    <mergeCell ref="N13:T13"/>
    <mergeCell ref="U13:W13"/>
    <mergeCell ref="H14:I14"/>
    <mergeCell ref="X12:AF12"/>
    <mergeCell ref="AC18:AD18"/>
    <mergeCell ref="A16:B16"/>
    <mergeCell ref="Y21:Z22"/>
    <mergeCell ref="AA21:AB22"/>
    <mergeCell ref="AC21:AD22"/>
    <mergeCell ref="BF12:BN12"/>
    <mergeCell ref="F14:G14"/>
    <mergeCell ref="J16:K16"/>
    <mergeCell ref="Q17:R17"/>
    <mergeCell ref="S17:T17"/>
    <mergeCell ref="U17:V17"/>
    <mergeCell ref="W17:X17"/>
    <mergeCell ref="M17:N17"/>
    <mergeCell ref="Y17:Z17"/>
    <mergeCell ref="AA17:AB17"/>
    <mergeCell ref="A15:R15"/>
    <mergeCell ref="S15:AF15"/>
    <mergeCell ref="C17:H18"/>
    <mergeCell ref="I17:J18"/>
    <mergeCell ref="K17:L17"/>
    <mergeCell ref="O18:P18"/>
    <mergeCell ref="K18:L18"/>
    <mergeCell ref="M18:N18"/>
    <mergeCell ref="J14:K14"/>
    <mergeCell ref="L14:M14"/>
    <mergeCell ref="U14:W14"/>
    <mergeCell ref="O14:P14"/>
    <mergeCell ref="Q14:R14"/>
    <mergeCell ref="S14:T14"/>
    <mergeCell ref="A7:H7"/>
    <mergeCell ref="AI7:AP7"/>
    <mergeCell ref="BQ7:BX7"/>
    <mergeCell ref="A5:F6"/>
    <mergeCell ref="BQ8:CV9"/>
    <mergeCell ref="A10:AD11"/>
    <mergeCell ref="AE10:AF11"/>
    <mergeCell ref="AI10:BL11"/>
    <mergeCell ref="T1:AA3"/>
    <mergeCell ref="A8:AF9"/>
    <mergeCell ref="AI8:BN9"/>
    <mergeCell ref="A2:F2"/>
    <mergeCell ref="O2:S2"/>
    <mergeCell ref="AI2:AN2"/>
    <mergeCell ref="AW2:BA2"/>
    <mergeCell ref="BQ2:BV2"/>
    <mergeCell ref="CE2:CI2"/>
    <mergeCell ref="A3:F4"/>
    <mergeCell ref="AW1:BA1"/>
    <mergeCell ref="CA3:CI3"/>
    <mergeCell ref="I4:T4"/>
    <mergeCell ref="U4:AF4"/>
    <mergeCell ref="AQ4:BB4"/>
    <mergeCell ref="BC4:BN4"/>
    <mergeCell ref="BY4:CJ4"/>
    <mergeCell ref="AS1:AV2"/>
    <mergeCell ref="BB1:BI3"/>
    <mergeCell ref="K3:S3"/>
    <mergeCell ref="AI3:AN4"/>
    <mergeCell ref="AS3:BA3"/>
    <mergeCell ref="CA1:CD2"/>
    <mergeCell ref="K1:N2"/>
    <mergeCell ref="O1:S1"/>
    <mergeCell ref="BQ3:BV4"/>
    <mergeCell ref="AQ49:AQ50"/>
    <mergeCell ref="AT13:AU13"/>
    <mergeCell ref="BC13:BE13"/>
    <mergeCell ref="AQ19:AR20"/>
    <mergeCell ref="AY21:AZ22"/>
    <mergeCell ref="CI16:CV16"/>
    <mergeCell ref="CE1:CI1"/>
    <mergeCell ref="CJ1:CQ3"/>
    <mergeCell ref="BZ13:CA13"/>
    <mergeCell ref="CB13:CC13"/>
    <mergeCell ref="BX13:BY13"/>
    <mergeCell ref="AP13:AQ13"/>
    <mergeCell ref="AR13:AS13"/>
    <mergeCell ref="CK4:CV4"/>
    <mergeCell ref="AS19:AT20"/>
    <mergeCell ref="AU17:AV17"/>
    <mergeCell ref="AW17:AX17"/>
    <mergeCell ref="AU18:AV18"/>
    <mergeCell ref="AW18:AX18"/>
    <mergeCell ref="BZ16:CA16"/>
    <mergeCell ref="AK19:AP20"/>
    <mergeCell ref="BI18:BJ18"/>
    <mergeCell ref="BK18:BL18"/>
    <mergeCell ref="BM18:BN18"/>
    <mergeCell ref="AI12:AM12"/>
    <mergeCell ref="CK5:CV6"/>
    <mergeCell ref="BY7:CJ7"/>
    <mergeCell ref="CK7:CV7"/>
    <mergeCell ref="CN13:CV14"/>
    <mergeCell ref="BC14:BE14"/>
    <mergeCell ref="AV13:BB13"/>
    <mergeCell ref="CU10:CV11"/>
    <mergeCell ref="BQ10:CT11"/>
    <mergeCell ref="BC7:BN7"/>
    <mergeCell ref="CJ5:CJ6"/>
    <mergeCell ref="CB14:CC14"/>
    <mergeCell ref="BQ13:BU14"/>
    <mergeCell ref="AN12:BE12"/>
    <mergeCell ref="AW14:AX14"/>
    <mergeCell ref="BV13:BW13"/>
    <mergeCell ref="CN12:CV12"/>
    <mergeCell ref="CK14:CM14"/>
    <mergeCell ref="BQ12:BU12"/>
    <mergeCell ref="BV12:CM12"/>
    <mergeCell ref="CD13:CJ13"/>
    <mergeCell ref="CK13:CM13"/>
    <mergeCell ref="BZ14:CA14"/>
    <mergeCell ref="BM10:BN11"/>
    <mergeCell ref="I7:T7"/>
    <mergeCell ref="U7:AF7"/>
    <mergeCell ref="AQ7:BB7"/>
    <mergeCell ref="BY5:CI6"/>
    <mergeCell ref="I5:S6"/>
    <mergeCell ref="T5:T6"/>
    <mergeCell ref="U5:AF6"/>
    <mergeCell ref="AI5:AN6"/>
    <mergeCell ref="AQ5:BA6"/>
    <mergeCell ref="BB5:BB6"/>
    <mergeCell ref="BC5:BN6"/>
    <mergeCell ref="BQ5:BV6"/>
    <mergeCell ref="O49:O50"/>
    <mergeCell ref="AW49:AW50"/>
    <mergeCell ref="O17:P17"/>
    <mergeCell ref="AI16:AJ16"/>
    <mergeCell ref="AR16:AS16"/>
    <mergeCell ref="AY17:AZ17"/>
    <mergeCell ref="U18:V18"/>
    <mergeCell ref="S21:T22"/>
    <mergeCell ref="U21:V22"/>
    <mergeCell ref="W21:X22"/>
    <mergeCell ref="AS21:AT22"/>
    <mergeCell ref="AU21:AV22"/>
    <mergeCell ref="Q19:R20"/>
    <mergeCell ref="W18:X18"/>
    <mergeCell ref="AE18:AF18"/>
    <mergeCell ref="AS18:AT18"/>
    <mergeCell ref="AO49:AP50"/>
    <mergeCell ref="AM49:AN50"/>
    <mergeCell ref="AA19:AB20"/>
    <mergeCell ref="AC19:AD20"/>
    <mergeCell ref="AE19:AF20"/>
    <mergeCell ref="AA18:AB18"/>
    <mergeCell ref="AC23:AD24"/>
    <mergeCell ref="AE23:AF24"/>
    <mergeCell ref="CY38:CY58"/>
    <mergeCell ref="CY34:CY36"/>
    <mergeCell ref="S16:AF16"/>
    <mergeCell ref="BV14:BW14"/>
    <mergeCell ref="BX14:BY14"/>
    <mergeCell ref="BQ16:BR16"/>
    <mergeCell ref="AN14:AO14"/>
    <mergeCell ref="AP14:AQ14"/>
    <mergeCell ref="BF13:BN14"/>
    <mergeCell ref="AY14:AZ14"/>
    <mergeCell ref="BA14:BB14"/>
    <mergeCell ref="BA16:BN16"/>
    <mergeCell ref="X13:AF14"/>
    <mergeCell ref="AI13:AM14"/>
    <mergeCell ref="AN13:AO13"/>
    <mergeCell ref="AI15:AZ15"/>
    <mergeCell ref="BA15:BN15"/>
    <mergeCell ref="BQ15:CH15"/>
    <mergeCell ref="CI15:CV15"/>
    <mergeCell ref="AR14:AS14"/>
    <mergeCell ref="AT14:AU14"/>
    <mergeCell ref="CE14:CF14"/>
    <mergeCell ref="CG14:CH14"/>
    <mergeCell ref="CI14:CJ14"/>
  </mergeCells>
  <phoneticPr fontId="13"/>
  <conditionalFormatting sqref="D51:L52">
    <cfRule type="containsBlanks" dxfId="1" priority="2" stopIfTrue="1">
      <formula>LEN(TRIM(D51))=0</formula>
    </cfRule>
  </conditionalFormatting>
  <conditionalFormatting sqref="AL51:AT52 BT51:CB52">
    <cfRule type="containsBlanks" dxfId="0" priority="1" stopIfTrue="1">
      <formula>LEN(TRIM(AL51))=0</formula>
    </cfRule>
  </conditionalFormatting>
  <hyperlinks>
    <hyperlink ref="CY8:CY9" r:id="rId1" display="→納付場所の一覧はこちら"/>
    <hyperlink ref="CY34:CY36" r:id="rId2" display="→森林環境税に関するＨＰはこちら"/>
  </hyperlinks>
  <pageMargins left="0" right="0" top="0" bottom="0.35433070866141736" header="0.31496062992125984" footer="0.31496062992125984"/>
  <pageSetup paperSize="9" scale="55" orientation="landscape" verticalDpi="300" r:id="rId3"/>
  <drawing r:id="rId4"/>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入力シート</vt:lpstr>
      <vt:lpstr>印刷シート</vt:lpstr>
      <vt:lpstr>印刷シート!Print_Area</vt:lpstr>
      <vt:lpstr>使用方法!Print_Area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oitapref</cp:lastModifiedBy>
  <cp:revision>0</cp:revision>
  <cp:lastPrinted>2022-05-30T04:21:59Z</cp:lastPrinted>
  <dcterms:created xsi:type="dcterms:W3CDTF">1601-01-01T00:00:00Z</dcterms:created>
  <dcterms:modified xsi:type="dcterms:W3CDTF">2022-05-30T04:24:57Z</dcterms:modified>
  <cp:category/>
</cp:coreProperties>
</file>