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18_玖珠町\"/>
    </mc:Choice>
  </mc:AlternateContent>
  <workbookProtection workbookAlgorithmName="SHA-512" workbookHashValue="V3yXgvbJ18ipEDyZjKLVfARPv5KCDqv5uowNVyy/Z2hG5nrAmh41htEJoEEnNZqQKlb+N32FdjtYy5C3IzVxyQ==" workbookSaltValue="XAVyiOW2CaXf81FM9MePWg=="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E85" i="4"/>
  <c r="BB10" i="4"/>
  <c r="P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<sst xmlns="http://schemas.openxmlformats.org/spreadsheetml/2006/main" count="228" uniqueCount="113">
  <si>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</si>
  <si>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</si>
  <si>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</si>
  <si>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</si>
  <si>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</si>
  <si>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</si>
  <si>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</si>
  <si>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</si>
  <si>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</si>
  <si>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</si>
  <si>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</si>
  <si>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</si>
  <si>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</si>
  <si>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</si>
  <si>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</si>
  <si>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</si>
  <si>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</si>
  <si>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</si>
  <si>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</si>
  <si>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</si>
  <si>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</si>
  <si>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</si>
  <si>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</si>
  <si>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</si>
  <si>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</si>
  <si>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</si>
  <si>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</si>
  <si>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</si>
  <si>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</si>
  <si>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</si>
  <si>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</si>
  <si>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</si>
  <si>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</si>
  <si>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</si>
  <si>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</si>
  <si>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</si>
  <si>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</si>
  <si>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</si>
  <si>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</si>
  <si>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</si>
  <si>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</si>
  <si>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</si>
  <si>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</si>
  <si>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</si>
  <si>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</si>
  <si>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</si>
  <si>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</si>
  <si>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</si>
  <si>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</si>
  <si>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</si>
  <si>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</si>
  <si>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</si>
  <si>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</si>
  <si>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</si>
  <si>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</si>
  <si>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</si>
  <si>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</si>
  <si>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</si>
  <si>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</si>
  <si>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</si>
  <si>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</si>
  <si>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</si>
  <si>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</si>
  <si>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</si>
  <si>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</si>
  <si>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</si>
  <si>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</si>
  <si>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</si>
  <si>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</si>
  <si>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</si>
  <si>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</si>
  <si>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</si>
  <si>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</si>
  <si>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</si>
  <si>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</si>
  <si>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</si>
  <si>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</si>
  <si>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</si>
  <si>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</si>
  <si>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</si>
  <si>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</si>
  <si>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</si>
  <si>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</si>
  <si>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</si>
  <si>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</si>
  <si>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</si>
  <si>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</si>
  <si>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</si>
  <si>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</si>
  <si>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</si>
  <si>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</si>
  <si>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</si>
  <si>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</si>
  <si>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</si>
  <si>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</si>
  <si>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</si>
  <si>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</si>
  <si>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</si>
  <si>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</si>
  <si>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</si>
  <si>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</si>
  <si>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</si>
  <si>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</si>
  <si>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</si>
  <si>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</si>
  <si>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</si>
  <si>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</si>
  <si>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</si>
  <si>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</si>
  <si>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</si>
  <si>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率は類似団体、全国平均並みですが、老朽施設の更新時期が迫っています。現在は、建設改良を行うための留保資金の確保及び各施設のスケールダウン等、事業規模の見合った更新を行う方針です。
　管路経年化率については、全国平均を下回っていますが、全面的な更新については資金の調達及びその維持について苦慮しているところです。
　管路更新率等で好転している数値は、建設改良工事を実施したことによるものです。</t>
    <phoneticPr fontId="4"/>
  </si>
  <si>
    <t xml:space="preserve"> これまで、料金値上げや経費削減に取り組みながら利益を生み出し、各種積立を行ってきたものの、その資金が資産の新規取得に投資されることから、老朽管路の更新については時期を延ばしたり、縮小せざるを得ません。
　老朽化対策の資金調達についても、経常収支比率、料金回収率が良好なことから、料金値上げで行うことは理解されにくい環境であり、対策の遅れに苦慮している状態です。
　そのような状況の中でも、著しく損傷している管路の更新や老朽機器の更新を優先して実施しておりますので、全体の老朽化対策としては段階的に実施されていると考えています。
</t>
    <rPh sb="81" eb="83">
      <t>ジキ</t>
    </rPh>
    <rPh sb="84" eb="85">
      <t>ノ</t>
    </rPh>
    <rPh sb="132" eb="134">
      <t>リョウコウ</t>
    </rPh>
    <phoneticPr fontId="4"/>
  </si>
  <si>
    <r>
      <t xml:space="preserve"> 経常収支比率については過去５年100％を下回ることはなく、安定した経営状態だと言えますが、区域拡張に伴う建設改良事業などを実施していますので、その財源確保には予断を許さない状態です。
　累積欠損金は発生しておりません。流動比率は、395.39％と約4年分の債務支払い能力を有しています。
　企業債残高対給水収益比率は他の団体より低く、これまでの建設事業の債務を抑えた取り組みの効果が表れています。
　料金回収率は</t>
    </r>
    <r>
      <rPr>
        <sz val="11"/>
        <rFont val="ＭＳ ゴシック"/>
        <family val="3"/>
        <charset val="128"/>
      </rPr>
      <t>152.11と</t>
    </r>
    <r>
      <rPr>
        <sz val="11"/>
        <color theme="1"/>
        <rFont val="ＭＳ ゴシック"/>
        <family val="3"/>
        <charset val="128"/>
      </rPr>
      <t>高い水準を維持しています。
　給水原価104.85と類似団体、全国平均と比べ低く、費用を抑制している成果です。
　施設利用率は類似団体を上回っていますが、今後、給水人口の減少が見込まれるので、よりこの数値は下がることが見込まれます。
　有収率は、80.27％と全国平均を下回っています。原因を調査し、有収率の向上に取り組んでいます。</t>
    </r>
    <rPh sb="62" eb="64">
      <t>ジッシ</t>
    </rPh>
    <rPh sb="357" eb="359">
      <t>ゲンイン</t>
    </rPh>
    <rPh sb="360" eb="362">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</si>
</sst>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0.14000000000000001</c:v>
                </c:pt>
                <c:pt idx="1">
                  <c:v>0.32</c:v>
                </c:pt>
                <c:pt idx="2" formatCode="#,##0.00;&quot;△&quot;#,##0.00">
                  <c:v>0</c:v>
                </c:pt>
                <c:pt idx="3">
                  <c:v>0.86</c:v>
                </c:pt>
                <c:pt idx="4">
                  <c:v>1.55</c:v>
                </c:pt>
              </c:numCache>
            </c:numRef>
          </c:val>
          <c:extLst>
            <c:ext xmlns:c16="http://schemas.microsoft.com/office/drawing/2014/chart" uri="{C3380CC4-5D6E-409C-BE32-E72D297353CC}">
              <c16:uniqueId val="{00000000-3B03-4E8E-AC61-A1E16EC3D3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B03-4E8E-AC61-A1E16EC3D3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120.35</c:v>
                </c:pt>
                <c:pt idx="1">
                  <c:v>122.85</c:v>
                </c:pt>
                <c:pt idx="2">
                  <c:v>121.87</c:v>
                </c:pt>
                <c:pt idx="3">
                  <c:v>125.99</c:v>
                </c:pt>
                <c:pt idx="4">
                  <c:v>140.85</c:v>
                </c:pt>
              </c:numCache>
            </c:numRef>
          </c:val>
          <c:extLst>
            <c:ext xmlns:c16="http://schemas.microsoft.com/office/drawing/2014/chart" uri="{C3380CC4-5D6E-409C-BE32-E72D297353CC}">
              <c16:uniqueId val="{00000000-5037-4AFB-9F79-717468829B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5037-4AFB-9F79-717468829B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46.97</c:v>
                </c:pt>
                <c:pt idx="1">
                  <c:v>47.27</c:v>
                </c:pt>
                <c:pt idx="2">
                  <c:v>49.04</c:v>
                </c:pt>
                <c:pt idx="3">
                  <c:v>50.51</c:v>
                </c:pt>
                <c:pt idx="4">
                  <c:v>51.58</c:v>
                </c:pt>
              </c:numCache>
            </c:numRef>
          </c:val>
          <c:extLst>
            <c:ext xmlns:c16="http://schemas.microsoft.com/office/drawing/2014/chart" uri="{C3380CC4-5D6E-409C-BE32-E72D297353CC}">
              <c16:uniqueId val="{00000000-6574-47C6-A055-55BDA17CCB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6574-47C6-A055-55BDA17CCB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39.68</c:v>
                </c:pt>
                <c:pt idx="1">
                  <c:v>29.72</c:v>
                </c:pt>
                <c:pt idx="2">
                  <c:v>9.02</c:v>
                </c:pt>
                <c:pt idx="3">
                  <c:v>9.02</c:v>
                </c:pt>
                <c:pt idx="4">
                  <c:v>15.1</c:v>
                </c:pt>
              </c:numCache>
            </c:numRef>
          </c:val>
          <c:extLst>
            <c:ext xmlns:c16="http://schemas.microsoft.com/office/drawing/2014/chart" uri="{C3380CC4-5D6E-409C-BE32-E72D297353CC}">
              <c16:uniqueId val="{00000000-5BB7-481D-BA9B-031ED21020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BB7-481D-BA9B-031ED21020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65-45A2-BC4F-6F8AB60BC5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D065-45A2-BC4F-6F8AB60BC5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463.96</c:v>
                </c:pt>
                <c:pt idx="1">
                  <c:v>430.22</c:v>
                </c:pt>
                <c:pt idx="2">
                  <c:v>514.47</c:v>
                </c:pt>
                <c:pt idx="3">
                  <c:v>499</c:v>
                </c:pt>
                <c:pt idx="4">
                  <c:v>395.39</c:v>
                </c:pt>
              </c:numCache>
            </c:numRef>
          </c:val>
          <c:extLst>
            <c:ext xmlns:c16="http://schemas.microsoft.com/office/drawing/2014/chart" uri="{C3380CC4-5D6E-409C-BE32-E72D297353CC}">
              <c16:uniqueId val="{00000000-E38D-411D-881C-03E16EACDF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E38D-411D-881C-03E16EACDF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332.35</c:v>
                </c:pt>
                <c:pt idx="1">
                  <c:v>280.64999999999998</c:v>
                </c:pt>
                <c:pt idx="2">
                  <c:v>266.88</c:v>
                </c:pt>
                <c:pt idx="3">
                  <c:v>241.78</c:v>
                </c:pt>
                <c:pt idx="4">
                  <c:v>213.71</c:v>
                </c:pt>
              </c:numCache>
            </c:numRef>
          </c:val>
          <c:extLst>
            <c:ext xmlns:c16="http://schemas.microsoft.com/office/drawing/2014/chart" uri="{C3380CC4-5D6E-409C-BE32-E72D297353CC}">
              <c16:uniqueId val="{00000000-F2BF-4A75-9895-889AAA46E2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F2BF-4A75-9895-889AAA46E2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125.38</c:v>
                </c:pt>
                <c:pt idx="1">
                  <c:v>128.88999999999999</c:v>
                </c:pt>
                <c:pt idx="2">
                  <c:v>126.63</c:v>
                </c:pt>
                <c:pt idx="3">
                  <c:v>131.96</c:v>
                </c:pt>
                <c:pt idx="4">
                  <c:v>152.11000000000001</c:v>
                </c:pt>
              </c:numCache>
            </c:numRef>
          </c:val>
          <c:extLst>
            <c:ext xmlns:c16="http://schemas.microsoft.com/office/drawing/2014/chart" uri="{C3380CC4-5D6E-409C-BE32-E72D297353CC}">
              <c16:uniqueId val="{00000000-264A-4CC1-A1AE-C30C12373E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64A-4CC1-A1AE-C30C12373E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124.93</c:v>
                </c:pt>
                <c:pt idx="1">
                  <c:v>122.49</c:v>
                </c:pt>
                <c:pt idx="2">
                  <c:v>125.34</c:v>
                </c:pt>
                <c:pt idx="3">
                  <c:v>119.99</c:v>
                </c:pt>
                <c:pt idx="4">
                  <c:v>104.85</c:v>
                </c:pt>
              </c:numCache>
            </c:numRef>
          </c:val>
          <c:extLst>
            <c:ext xmlns:c16="http://schemas.microsoft.com/office/drawing/2014/chart" uri="{C3380CC4-5D6E-409C-BE32-E72D297353CC}">
              <c16:uniqueId val="{00000000-01D9-47D2-948E-F420DEE46F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01D9-47D2-948E-F420DEE46F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57.05</c:v>
                </c:pt>
                <c:pt idx="1">
                  <c:v>57.41</c:v>
                </c:pt>
                <c:pt idx="2">
                  <c:v>55.96</c:v>
                </c:pt>
                <c:pt idx="3">
                  <c:v>56.61</c:v>
                </c:pt>
                <c:pt idx="4">
                  <c:v>57.98</c:v>
                </c:pt>
              </c:numCache>
            </c:numRef>
          </c:val>
          <c:extLst>
            <c:ext xmlns:c16="http://schemas.microsoft.com/office/drawing/2014/chart" uri="{C3380CC4-5D6E-409C-BE32-E72D297353CC}">
              <c16:uniqueId val="{00000000-67ED-4598-B169-14713AB42A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67ED-4598-B169-14713AB42A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84.86</c:v>
                </c:pt>
                <c:pt idx="1">
                  <c:v>85.13</c:v>
                </c:pt>
                <c:pt idx="2">
                  <c:v>83.41</c:v>
                </c:pt>
                <c:pt idx="3">
                  <c:v>82.11</c:v>
                </c:pt>
                <c:pt idx="4">
                  <c:v>80.27</c:v>
                </c:pt>
              </c:numCache>
            </c:numRef>
          </c:val>
          <c:extLst>
            <c:ext xmlns:c16="http://schemas.microsoft.com/office/drawing/2014/chart" uri="{C3380CC4-5D6E-409C-BE32-E72D297353CC}">
              <c16:uniqueId val="{00000000-0CD0-4363-B924-A00D095B21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0CD0-4363-B924-A00D095B21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K20" sqref="C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玖珠町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14980</v>
      </c>
      <c r="AM8" s="71"/>
      <c r="AN8" s="71"/>
      <c r="AO8" s="71"/>
      <c r="AP8" s="71"/>
      <c r="AQ8" s="71"/>
      <c r="AR8" s="71"/>
      <c r="AS8" s="71"/>
      <c r="AT8" s="67">
        <f>データ!$S$6</f>
        <v>286.60000000000002</v>
      </c>
      <c r="AU8" s="68"/>
      <c r="AV8" s="68"/>
      <c r="AW8" s="68"/>
      <c r="AX8" s="68"/>
      <c r="AY8" s="68"/>
      <c r="AZ8" s="68"/>
      <c r="BA8" s="68"/>
      <c r="BB8" s="70">
        <f>データ!$T$6</f>
        <v>52.27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79.17</v>
      </c>
      <c r="J10" s="68"/>
      <c r="K10" s="68"/>
      <c r="L10" s="68"/>
      <c r="M10" s="68"/>
      <c r="N10" s="68"/>
      <c r="O10" s="69"/>
      <c r="P10" s="70">
        <f>データ!$P$6</f>
        <v>54.43</v>
      </c>
      <c r="Q10" s="70"/>
      <c r="R10" s="70"/>
      <c r="S10" s="70"/>
      <c r="T10" s="70"/>
      <c r="U10" s="70"/>
      <c r="V10" s="70"/>
      <c r="W10" s="71">
        <f>データ!$Q$6</f>
        <v>3080</v>
      </c>
      <c r="X10" s="71"/>
      <c r="Y10" s="71"/>
      <c r="Z10" s="71"/>
      <c r="AA10" s="71"/>
      <c r="AB10" s="71"/>
      <c r="AC10" s="71"/>
      <c r="AD10" s="2"/>
      <c r="AE10" s="2"/>
      <c r="AF10" s="2"/>
      <c r="AG10" s="2"/>
      <c r="AH10" s="4"/>
      <c r="AI10" s="4"/>
      <c r="AJ10" s="4"/>
      <c r="AK10" s="4"/>
      <c r="AL10" s="71">
        <f>データ!$U$6</f>
        <v>8053</v>
      </c>
      <c r="AM10" s="71"/>
      <c r="AN10" s="71"/>
      <c r="AO10" s="71"/>
      <c r="AP10" s="71"/>
      <c r="AQ10" s="71"/>
      <c r="AR10" s="71"/>
      <c r="AS10" s="71"/>
      <c r="AT10" s="67">
        <f>データ!$V$6</f>
        <v>11.48</v>
      </c>
      <c r="AU10" s="68"/>
      <c r="AV10" s="68"/>
      <c r="AW10" s="68"/>
      <c r="AX10" s="68"/>
      <c r="AY10" s="68"/>
      <c r="AZ10" s="68"/>
      <c r="BA10" s="68"/>
      <c r="BB10" s="70">
        <f>データ!$W$6</f>
        <v>701.48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l4FJFm+sZKur+EBSsDSOUAoowrT6ZSf/LFikQfjlKVe9+bHE8bJAnHLIPgcdQecGTlxDZE5QciUQzbBSLVdDA==" saltValue="J4DXrL5O+GqUMVX8J1PY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444626</v>
      </c>
      <c r="D6" s="34">
        <f t="shared" si="3"/>
        <v>46</v>
      </c>
      <c r="E6" s="34">
        <f t="shared" si="3"/>
        <v>1</v>
      </c>
      <c r="F6" s="34">
        <f t="shared" si="3"/>
        <v>0</v>
      </c>
      <c r="G6" s="34">
        <f t="shared" si="3"/>
        <v>1</v>
      </c>
      <c r="H6" s="34" t="str">
        <f t="shared" si="3"/>
        <v>大分県　玖珠町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79.17</v>
      </c>
      <c r="P6" s="35">
        <f t="shared" si="3"/>
        <v>54.43</v>
      </c>
      <c r="Q6" s="35">
        <f t="shared" si="3"/>
        <v>3080</v>
      </c>
      <c r="R6" s="35">
        <f t="shared" si="3"/>
        <v>14980</v>
      </c>
      <c r="S6" s="35">
        <f t="shared" si="3"/>
        <v>286.60000000000002</v>
      </c>
      <c r="T6" s="35">
        <f t="shared" si="3"/>
        <v>52.27</v>
      </c>
      <c r="U6" s="35">
        <f t="shared" si="3"/>
        <v>8053</v>
      </c>
      <c r="V6" s="35">
        <f t="shared" si="3"/>
        <v>11.48</v>
      </c>
      <c r="W6" s="35">
        <f t="shared" si="3"/>
        <v>701.48</v>
      </c>
      <c r="X6" s="36">
        <f>IF(X7="",NA(),X7)</f>
        <v>120.35</v>
      </c>
      <c r="Y6" s="36">
        <f t="shared" ref="Y6:AG6" si="4">IF(Y7="",NA(),Y7)</f>
        <v>122.85</v>
      </c>
      <c r="Z6" s="36">
        <f t="shared" si="4"/>
        <v>121.87</v>
      </c>
      <c r="AA6" s="36">
        <f t="shared" si="4"/>
        <v>125.99</v>
      </c>
      <c r="AB6" s="36">
        <f t="shared" si="4"/>
        <v>140.85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463.96</v>
      </c>
      <c r="AU6" s="36">
        <f t="shared" ref="AU6:BC6" si="6">IF(AU7="",NA(),AU7)</f>
        <v>430.22</v>
      </c>
      <c r="AV6" s="36">
        <f t="shared" si="6"/>
        <v>514.47</v>
      </c>
      <c r="AW6" s="36">
        <f t="shared" si="6"/>
        <v>499</v>
      </c>
      <c r="AX6" s="36">
        <f t="shared" si="6"/>
        <v>395.39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332.35</v>
      </c>
      <c r="BF6" s="36">
        <f t="shared" ref="BF6:BN6" si="7">IF(BF7="",NA(),BF7)</f>
        <v>280.64999999999998</v>
      </c>
      <c r="BG6" s="36">
        <f t="shared" si="7"/>
        <v>266.88</v>
      </c>
      <c r="BH6" s="36">
        <f t="shared" si="7"/>
        <v>241.78</v>
      </c>
      <c r="BI6" s="36">
        <f t="shared" si="7"/>
        <v>213.71</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125.38</v>
      </c>
      <c r="BQ6" s="36">
        <f t="shared" ref="BQ6:BY6" si="8">IF(BQ7="",NA(),BQ7)</f>
        <v>128.88999999999999</v>
      </c>
      <c r="BR6" s="36">
        <f t="shared" si="8"/>
        <v>126.63</v>
      </c>
      <c r="BS6" s="36">
        <f t="shared" si="8"/>
        <v>131.96</v>
      </c>
      <c r="BT6" s="36">
        <f t="shared" si="8"/>
        <v>152.11000000000001</v>
      </c>
      <c r="BU6" s="36">
        <f t="shared" si="8"/>
        <v>93.28</v>
      </c>
      <c r="BV6" s="36">
        <f t="shared" si="8"/>
        <v>87.51</v>
      </c>
      <c r="BW6" s="36">
        <f t="shared" si="8"/>
        <v>84.77</v>
      </c>
      <c r="BX6" s="36">
        <f t="shared" si="8"/>
        <v>87.11</v>
      </c>
      <c r="BY6" s="36">
        <f t="shared" si="8"/>
        <v>82.78</v>
      </c>
      <c r="BZ6" s="35" t="str">
        <f>IF(BZ7="","",IF(BZ7="-","【-】","【"&amp;SUBSTITUTE(TEXT(BZ7,"#,##0.00"),"-","△")&amp;"】"))</f>
        <v>【100.05】</v>
      </c>
      <c r="CA6" s="36">
        <f>IF(CA7="",NA(),CA7)</f>
        <v>124.93</v>
      </c>
      <c r="CB6" s="36">
        <f t="shared" ref="CB6:CJ6" si="9">IF(CB7="",NA(),CB7)</f>
        <v>122.49</v>
      </c>
      <c r="CC6" s="36">
        <f t="shared" si="9"/>
        <v>125.34</v>
      </c>
      <c r="CD6" s="36">
        <f t="shared" si="9"/>
        <v>119.99</v>
      </c>
      <c r="CE6" s="36">
        <f t="shared" si="9"/>
        <v>104.85</v>
      </c>
      <c r="CF6" s="36">
        <f t="shared" si="9"/>
        <v>208.29</v>
      </c>
      <c r="CG6" s="36">
        <f t="shared" si="9"/>
        <v>218.42</v>
      </c>
      <c r="CH6" s="36">
        <f t="shared" si="9"/>
        <v>227.27</v>
      </c>
      <c r="CI6" s="36">
        <f t="shared" si="9"/>
        <v>223.98</v>
      </c>
      <c r="CJ6" s="36">
        <f t="shared" si="9"/>
        <v>225.09</v>
      </c>
      <c r="CK6" s="35" t="str">
        <f>IF(CK7="","",IF(CK7="-","【-】","【"&amp;SUBSTITUTE(TEXT(CK7,"#,##0.00"),"-","△")&amp;"】"))</f>
        <v>【166.40】</v>
      </c>
      <c r="CL6" s="36">
        <f>IF(CL7="",NA(),CL7)</f>
        <v>57.05</v>
      </c>
      <c r="CM6" s="36">
        <f t="shared" ref="CM6:CU6" si="10">IF(CM7="",NA(),CM7)</f>
        <v>57.41</v>
      </c>
      <c r="CN6" s="36">
        <f t="shared" si="10"/>
        <v>55.96</v>
      </c>
      <c r="CO6" s="36">
        <f t="shared" si="10"/>
        <v>56.61</v>
      </c>
      <c r="CP6" s="36">
        <f t="shared" si="10"/>
        <v>57.98</v>
      </c>
      <c r="CQ6" s="36">
        <f t="shared" si="10"/>
        <v>49.32</v>
      </c>
      <c r="CR6" s="36">
        <f t="shared" si="10"/>
        <v>50.24</v>
      </c>
      <c r="CS6" s="36">
        <f t="shared" si="10"/>
        <v>50.29</v>
      </c>
      <c r="CT6" s="36">
        <f t="shared" si="10"/>
        <v>49.64</v>
      </c>
      <c r="CU6" s="36">
        <f t="shared" si="10"/>
        <v>49.38</v>
      </c>
      <c r="CV6" s="35" t="str">
        <f>IF(CV7="","",IF(CV7="-","【-】","【"&amp;SUBSTITUTE(TEXT(CV7,"#,##0.00"),"-","△")&amp;"】"))</f>
        <v>【60.69】</v>
      </c>
      <c r="CW6" s="36">
        <f>IF(CW7="",NA(),CW7)</f>
        <v>84.86</v>
      </c>
      <c r="CX6" s="36">
        <f t="shared" ref="CX6:DF6" si="11">IF(CX7="",NA(),CX7)</f>
        <v>85.13</v>
      </c>
      <c r="CY6" s="36">
        <f t="shared" si="11"/>
        <v>83.41</v>
      </c>
      <c r="CZ6" s="36">
        <f t="shared" si="11"/>
        <v>82.11</v>
      </c>
      <c r="DA6" s="36">
        <f t="shared" si="11"/>
        <v>80.27</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46.97</v>
      </c>
      <c r="DI6" s="36">
        <f t="shared" ref="DI6:DQ6" si="12">IF(DI7="",NA(),DI7)</f>
        <v>47.27</v>
      </c>
      <c r="DJ6" s="36">
        <f t="shared" si="12"/>
        <v>49.04</v>
      </c>
      <c r="DK6" s="36">
        <f t="shared" si="12"/>
        <v>50.51</v>
      </c>
      <c r="DL6" s="36">
        <f t="shared" si="12"/>
        <v>51.58</v>
      </c>
      <c r="DM6" s="36">
        <f t="shared" si="12"/>
        <v>48.3</v>
      </c>
      <c r="DN6" s="36">
        <f t="shared" si="12"/>
        <v>45.14</v>
      </c>
      <c r="DO6" s="36">
        <f t="shared" si="12"/>
        <v>45.85</v>
      </c>
      <c r="DP6" s="36">
        <f t="shared" si="12"/>
        <v>47.31</v>
      </c>
      <c r="DQ6" s="36">
        <f t="shared" si="12"/>
        <v>47.5</v>
      </c>
      <c r="DR6" s="35" t="str">
        <f>IF(DR7="","",IF(DR7="-","【-】","【"&amp;SUBSTITUTE(TEXT(DR7,"#,##0.00"),"-","△")&amp;"】"))</f>
        <v>【50.19】</v>
      </c>
      <c r="DS6" s="36">
        <f>IF(DS7="",NA(),DS7)</f>
        <v>39.68</v>
      </c>
      <c r="DT6" s="36">
        <f t="shared" ref="DT6:EB6" si="13">IF(DT7="",NA(),DT7)</f>
        <v>29.72</v>
      </c>
      <c r="DU6" s="36">
        <f t="shared" si="13"/>
        <v>9.02</v>
      </c>
      <c r="DV6" s="36">
        <f t="shared" si="13"/>
        <v>9.02</v>
      </c>
      <c r="DW6" s="36">
        <f t="shared" si="13"/>
        <v>15.1</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0.14000000000000001</v>
      </c>
      <c r="EE6" s="36">
        <f t="shared" ref="EE6:EM6" si="14">IF(EE7="",NA(),EE7)</f>
        <v>0.32</v>
      </c>
      <c r="EF6" s="35">
        <f t="shared" si="14"/>
        <v>0</v>
      </c>
      <c r="EG6" s="36">
        <f t="shared" si="14"/>
        <v>0.86</v>
      </c>
      <c r="EH6" s="36">
        <f t="shared" si="14"/>
        <v>1.55</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444626</v>
      </c>
      <c r="D7" s="38">
        <v>46</v>
      </c>
      <c r="E7" s="38">
        <v>1</v>
      </c>
      <c r="F7" s="38">
        <v>0</v>
      </c>
      <c r="G7" s="38">
        <v>1</v>
      </c>
      <c r="H7" s="38" t="s">
        <v>92</v>
      </c>
      <c r="I7" s="38" t="s">
        <v>93</v>
      </c>
      <c r="J7" s="38" t="s">
        <v>94</v>
      </c>
      <c r="K7" s="38" t="s">
        <v>95</v>
      </c>
      <c r="L7" s="38" t="s">
        <v>96</v>
      </c>
      <c r="M7" s="38" t="s">
        <v>97</v>
      </c>
      <c r="N7" s="39" t="s">
        <v>98</v>
      </c>
      <c r="O7" s="39">
        <v>79.17</v>
      </c>
      <c r="P7" s="39">
        <v>54.43</v>
      </c>
      <c r="Q7" s="39">
        <v>3080</v>
      </c>
      <c r="R7" s="39">
        <v>14980</v>
      </c>
      <c r="S7" s="39">
        <v>286.60000000000002</v>
      </c>
      <c r="T7" s="39">
        <v>52.27</v>
      </c>
      <c r="U7" s="39">
        <v>8053</v>
      </c>
      <c r="V7" s="39">
        <v>11.48</v>
      </c>
      <c r="W7" s="39">
        <v>701.48</v>
      </c>
      <c r="X7" s="39">
        <v>120.35</v>
      </c>
      <c r="Y7" s="39">
        <v>122.85</v>
      </c>
      <c r="Z7" s="39">
        <v>121.87</v>
      </c>
      <c r="AA7" s="39">
        <v>125.99</v>
      </c>
      <c r="AB7" s="39">
        <v>140.85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463.96</v>
      </c>
      <c r="AU7" s="39">
        <v>430.22</v>
      </c>
      <c r="AV7" s="39">
        <v>514.47</v>
      </c>
      <c r="AW7" s="39">
        <v>499</v>
      </c>
      <c r="AX7" s="39">
        <v>395.39</v>
      </c>
      <c r="AY7" s="39">
        <v>371.89</v>
      </c>
      <c r="AZ7" s="39">
        <v>293.23</v>
      </c>
      <c r="BA7" s="39">
        <v>300.14</v>
      </c>
      <c r="BB7" s="39">
        <v>301.04000000000002</v>
      </c>
      <c r="BC7" s="39">
        <v>305.08</v>
      </c>
      <c r="BD7" s="39">
        <v>260.31</v>
      </c>
      <c r="BE7" s="39">
        <v>332.35</v>
      </c>
      <c r="BF7" s="39">
        <v>280.64999999999998</v>
      </c>
      <c r="BG7" s="39">
        <v>266.88</v>
      </c>
      <c r="BH7" s="39">
        <v>241.78</v>
      </c>
      <c r="BI7" s="39">
        <v>213.71</v>
      </c>
      <c r="BJ7" s="39">
        <v>483.11</v>
      </c>
      <c r="BK7" s="39">
        <v>542.29999999999995</v>
      </c>
      <c r="BL7" s="39">
        <v>566.65</v>
      </c>
      <c r="BM7" s="39">
        <v>551.62</v>
      </c>
      <c r="BN7" s="39">
        <v>585.59</v>
      </c>
      <c r="BO7" s="39">
        <v>275.67</v>
      </c>
      <c r="BP7" s="39">
        <v>125.38</v>
      </c>
      <c r="BQ7" s="39">
        <v>128.88999999999999</v>
      </c>
      <c r="BR7" s="39">
        <v>126.63</v>
      </c>
      <c r="BS7" s="39">
        <v>131.96</v>
      </c>
      <c r="BT7" s="39">
        <v>152.11000000000001</v>
      </c>
      <c r="BU7" s="39">
        <v>93.28</v>
      </c>
      <c r="BV7" s="39">
        <v>87.51</v>
      </c>
      <c r="BW7" s="39">
        <v>84.77</v>
      </c>
      <c r="BX7" s="39">
        <v>87.11</v>
      </c>
      <c r="BY7" s="39">
        <v>82.78</v>
      </c>
      <c r="BZ7" s="39">
        <v>100.05</v>
      </c>
      <c r="CA7" s="39">
        <v>124.93</v>
      </c>
      <c r="CB7" s="39">
        <v>122.49</v>
      </c>
      <c r="CC7" s="39">
        <v>125.34</v>
      </c>
      <c r="CD7" s="39">
        <v>119.99</v>
      </c>
      <c r="CE7" s="39">
        <v>104.85</v>
      </c>
      <c r="CF7" s="39">
        <v>208.29</v>
      </c>
      <c r="CG7" s="39">
        <v>218.42</v>
      </c>
      <c r="CH7" s="39">
        <v>227.27</v>
      </c>
      <c r="CI7" s="39">
        <v>223.98</v>
      </c>
      <c r="CJ7" s="39">
        <v>225.09</v>
      </c>
      <c r="CK7" s="39">
        <v>166.4</v>
      </c>
      <c r="CL7" s="39">
        <v>57.05</v>
      </c>
      <c r="CM7" s="39">
        <v>57.41</v>
      </c>
      <c r="CN7" s="39">
        <v>55.96</v>
      </c>
      <c r="CO7" s="39">
        <v>56.61</v>
      </c>
      <c r="CP7" s="39">
        <v>57.98</v>
      </c>
      <c r="CQ7" s="39">
        <v>49.32</v>
      </c>
      <c r="CR7" s="39">
        <v>50.24</v>
      </c>
      <c r="CS7" s="39">
        <v>50.29</v>
      </c>
      <c r="CT7" s="39">
        <v>49.64</v>
      </c>
      <c r="CU7" s="39">
        <v>49.38</v>
      </c>
      <c r="CV7" s="39">
        <v>60.69</v>
      </c>
      <c r="CW7" s="39">
        <v>84.86</v>
      </c>
      <c r="CX7" s="39">
        <v>85.13</v>
      </c>
      <c r="CY7" s="39">
        <v>83.41</v>
      </c>
      <c r="CZ7" s="39">
        <v>82.11</v>
      </c>
      <c r="DA7" s="39">
        <v>80.27</v>
      </c>
      <c r="DB7" s="39">
        <v>79.34</v>
      </c>
      <c r="DC7" s="39">
        <v>78.650000000000006</v>
      </c>
      <c r="DD7" s="39">
        <v>77.73</v>
      </c>
      <c r="DE7" s="39">
        <v>78.09</v>
      </c>
      <c r="DF7" s="39">
        <v>78.010000000000005</v>
      </c>
      <c r="DG7" s="39">
        <v>89.82</v>
      </c>
      <c r="DH7" s="39">
        <v>46.97</v>
      </c>
      <c r="DI7" s="39">
        <v>47.27</v>
      </c>
      <c r="DJ7" s="39">
        <v>49.04</v>
      </c>
      <c r="DK7" s="39">
        <v>50.51</v>
      </c>
      <c r="DL7" s="39">
        <v>51.58</v>
      </c>
      <c r="DM7" s="39">
        <v>48.3</v>
      </c>
      <c r="DN7" s="39">
        <v>45.14</v>
      </c>
      <c r="DO7" s="39">
        <v>45.85</v>
      </c>
      <c r="DP7" s="39">
        <v>47.31</v>
      </c>
      <c r="DQ7" s="39">
        <v>47.5</v>
      </c>
      <c r="DR7" s="39">
        <v>50.19</v>
      </c>
      <c r="DS7" s="39">
        <v>39.68</v>
      </c>
      <c r="DT7" s="39">
        <v>29.72</v>
      </c>
      <c r="DU7" s="39">
        <v>9.02</v>
      </c>
      <c r="DV7" s="39">
        <v>9.02</v>
      </c>
      <c r="DW7" s="39">
        <v>15.1</v>
      </c>
      <c r="DX7" s="39">
        <v>12.43</v>
      </c>
      <c r="DY7" s="39">
        <v>13.58</v>
      </c>
      <c r="DZ7" s="39">
        <v>14.13</v>
      </c>
      <c r="EA7" s="39">
        <v>16.77</v>
      </c>
      <c r="EB7" s="39">
        <v>17.399999999999999</v>
      </c>
      <c r="EC7" s="39">
        <v>20.63</v>
      </c>
      <c r="ED7" s="39">
        <v>0.14000000000000001</v>
      </c>
      <c r="EE7" s="39">
        <v>0.32</v>
      </c>
      <c r="EF7" s="39">
        <v>0</v>
      </c>
      <c r="EG7" s="39">
        <v>0.86</v>
      </c>
      <c r="EH7" s="39">
        <v>1.55</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2022-01-20T05:49:32Z</cp:lastPrinted>
  <dcterms:created xsi:type="dcterms:W3CDTF">2021-12-03T06:59:05Z</dcterms:created>
  <dcterms:modified xsi:type="dcterms:W3CDTF">2022-02-04T07:52:45Z</dcterms:modified>
  <cp:category/>
</cp:coreProperties>
</file>