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3年度\決算統計\02公営会計\13経営比較分析表〇\03_公営企業に係る経営比較分析表（令和2年度決算）の分析等について\03_市町村回答\16_日出町\"/>
    </mc:Choice>
  </mc:AlternateContent>
  <workbookProtection workbookAlgorithmName="SHA-512" workbookHashValue="2di/Iwdc8VSY4aYgA9NcewtXULOTWPuhtpJt2Ad3T8lc3Nep3rI+HOfSrKXcmODG1Pl7aGJEc79V7YvHPD3Qcg==" workbookSaltValue="aCxYQ9UqAbaxgOzdGNyc4g==" workbookSpinCount="100000" lockStructure="1"/>
  <bookViews>
    <workbookView xWindow="0" yWindow="0" windowWidth="28800" windowHeight="1231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BB10" i="4"/>
  <c r="AT10" i="4"/>
  <c r="P10" i="4"/>
  <c r="I10" i="4"/>
  <c r="B10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<sst xmlns="http://schemas.openxmlformats.org/spreadsheetml/2006/main" count="319" uniqueCount="117">
  <si>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</si>
  <si>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</si>
  <si>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</si>
  <si>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</si>
  <si>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</si>
  <si>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</si>
  <si>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</si>
  <si>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</si>
  <si>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</si>
  <si>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</si>
  <si>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</si>
  <si>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</si>
  <si>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</si>
  <si>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</si>
  <si>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</si>
  <si>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</si>
  <si>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</si>
  <si>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</si>
  <si>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</si>
  <si>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</si>
  <si>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</si>
  <si>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</si>
  <si>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</si>
  <si>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</si>
  <si>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</si>
  <si>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</si>
  <si>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</si>
  <si>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</si>
  <si>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</si>
  <si>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</si>
  <si>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</si>
  <si>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</si>
  <si>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</si>
  <si>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</si>
  <si>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</si>
  <si>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</si>
  <si>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</si>
  <si>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</si>
  <si>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</si>
  <si>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</si>
  <si>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</si>
  <si>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</si>
  <si>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</si>
  <si>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</si>
  <si>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</si>
  <si>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</si>
  <si>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</si>
  <si>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</si>
  <si>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</si>
  <si>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</si>
  <si>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</si>
  <si>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</si>
  <si>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</si>
  <si>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</si>
  <si>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</si>
  <si>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</si>
  <si>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</si>
  <si>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</si>
  <si>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</si>
  <si>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</si>
  <si>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</si>
  <si>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</si>
  <si>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</si>
  <si>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</si>
  <si>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</si>
  <si>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</si>
  <si>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</si>
  <si>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</si>
  <si>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</si>
  <si>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</si>
  <si>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</si>
  <si>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</si>
  <si>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</si>
  <si>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</si>
  <si>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</si>
  <si>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</si>
  <si>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</si>
  <si>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</si>
  <si>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</si>
  <si>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</si>
  <si>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</si>
  <si>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</si>
  <si>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</si>
  <si>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</si>
  <si>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</si>
  <si>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</si>
  <si>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</si>
  <si>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</si>
  <si>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</si>
  <si>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</si>
  <si>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</si>
  <si>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</si>
  <si>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</si>
  <si>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</si>
  <si>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</si>
  <si>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</si>
  <si>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日出町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</si>
  <si>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</si>
  <si>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</si>
  <si>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</si>
  <si>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</si>
  <si>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</si>
  <si>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</si>
  <si>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</si>
  <si>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</si>
  <si>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</si>
  <si>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</si>
  <si>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</si>
  <si>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</si>
  <si>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</si>
  <si>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</si>
  <si>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</si>
  <si>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</si>
  <si>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</si>
  <si>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集落排水事業については、高齢化世帯が多く人口減少が急速に進むことが想定される。そのため、使用料の増加を見込むことは難しい状況であり、さらなる経費の削減やダウンサイジングを検討しながら、事業を進めていく必要がある。</t>
    <phoneticPr fontId="4"/>
  </si>
  <si>
    <t>①「有形固定資産減価償却率」については6.91％と他団体に比べ、老朽化した資産は少ない状況である。
②「管渠老朽化率」については、耐用年数を経過した施設はない。
③「管渠改善率」については、ゼロである。必要に応じて改修等を行っていく。</t>
    <phoneticPr fontId="4"/>
  </si>
  <si>
    <t>①「経常収支比率」は100％を超えており、他団体よりも高い数値となっている。
②「累積欠損金比率」はない。
③「流動比率」については、他団体より高い数値となっているが、現金預金が少額なため、100％を下回っている。
④「企業債残高対事業規模比率」は他団体よりも低い数値となっているが、中長期の財政収支に注視しながら起債発行の抑制を行っていく。
⑤「経費回収率」については、100％を下回っている。令和5年度より使用料の改定を行う予定であり、数値の改善を図る。
⑥「汚水処理原価」については、他団体より低い数値となっているが、さらなる経費の削減に努める。
⑦「施設利用率」については、他団体より高い数値となっているが利用率は39.7％と低い数値となっている。将来的にさらに人口減少が進む見込みであり、ダウンサイジングなども検討していく必要がある。
⑧「水洗化率」については、他団体より高い数値となっているが、さらなる接続率向上に向けた取り組みを行っていく。</t>
    <rPh sb="130" eb="131">
      <t>ヒク</t>
    </rPh>
    <rPh sb="176" eb="178">
      <t>カイシュウ</t>
    </rPh>
    <rPh sb="291" eb="294">
      <t>タダンタイ</t>
    </rPh>
    <rPh sb="296" eb="297">
      <t>タカ</t>
    </rPh>
    <rPh sb="298" eb="300">
      <t>スウチ</t>
    </rPh>
    <rPh sb="307" eb="310">
      <t>リヨウリツ</t>
    </rPh>
    <rPh sb="317" eb="318">
      <t>ヒク</t>
    </rPh>
    <rPh sb="319" eb="321">
      <t>スウチ</t>
    </rPh>
    <rPh sb="391" eb="392">
      <t>タカ</t>
    </rPh>
    <rPh sb="421" eb="42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</si>
</sst>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C-440C-B458-B5641C968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C-440C-B458-B5641C968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C-45BE-835F-851017D9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C-45BE-835F-851017D9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6-422C-9B61-AEF19A03C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6-422C-9B61-AEF19A03C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E-4CC9-90C9-E793FE7B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E-4CC9-90C9-E793FE7B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C-4639-B236-2A8A3376E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C-4639-B236-2A8A3376E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9-49D8-9D3E-A2200429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9-49D8-9D3E-A2200429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4-41DC-8BF3-F212F523C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4-41DC-8BF3-F212F523C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7-4C75-A73E-3FBB06B7A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7-4C75-A73E-3FBB06B7A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2-4D96-A788-D111652D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2-4D96-A788-D111652DE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0-4138-84BD-A79AABD1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0-4138-84BD-A79AABD12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0-4F72-81F7-6101F7A0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0-4F72-81F7-6101F7A0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A35" sqref="BA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大分県　日出町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28344</v>
      </c>
      <c r="AM8" s="51"/>
      <c r="AN8" s="51"/>
      <c r="AO8" s="51"/>
      <c r="AP8" s="51"/>
      <c r="AQ8" s="51"/>
      <c r="AR8" s="51"/>
      <c r="AS8" s="51"/>
      <c r="AT8" s="46">
        <f>データ!T6</f>
        <v>73.319999999999993</v>
      </c>
      <c r="AU8" s="46"/>
      <c r="AV8" s="46"/>
      <c r="AW8" s="46"/>
      <c r="AX8" s="46"/>
      <c r="AY8" s="46"/>
      <c r="AZ8" s="46"/>
      <c r="BA8" s="46"/>
      <c r="BB8" s="46">
        <f>データ!U6</f>
        <v>386.58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84.28</v>
      </c>
      <c r="J10" s="46"/>
      <c r="K10" s="46"/>
      <c r="L10" s="46"/>
      <c r="M10" s="46"/>
      <c r="N10" s="46"/>
      <c r="O10" s="46"/>
      <c r="P10" s="46">
        <f>データ!P6</f>
        <v>2.72</v>
      </c>
      <c r="Q10" s="46"/>
      <c r="R10" s="46"/>
      <c r="S10" s="46"/>
      <c r="T10" s="46"/>
      <c r="U10" s="46"/>
      <c r="V10" s="46"/>
      <c r="W10" s="46">
        <f>データ!Q6</f>
        <v>104.72</v>
      </c>
      <c r="X10" s="46"/>
      <c r="Y10" s="46"/>
      <c r="Z10" s="46"/>
      <c r="AA10" s="46"/>
      <c r="AB10" s="46"/>
      <c r="AC10" s="46"/>
      <c r="AD10" s="51">
        <f>データ!R6</f>
        <v>2809</v>
      </c>
      <c r="AE10" s="51"/>
      <c r="AF10" s="51"/>
      <c r="AG10" s="51"/>
      <c r="AH10" s="51"/>
      <c r="AI10" s="51"/>
      <c r="AJ10" s="51"/>
      <c r="AK10" s="2"/>
      <c r="AL10" s="51">
        <f>データ!V6</f>
        <v>770</v>
      </c>
      <c r="AM10" s="51"/>
      <c r="AN10" s="51"/>
      <c r="AO10" s="51"/>
      <c r="AP10" s="51"/>
      <c r="AQ10" s="51"/>
      <c r="AR10" s="51"/>
      <c r="AS10" s="51"/>
      <c r="AT10" s="46">
        <f>データ!W6</f>
        <v>0.12</v>
      </c>
      <c r="AU10" s="46"/>
      <c r="AV10" s="46"/>
      <c r="AW10" s="46"/>
      <c r="AX10" s="46"/>
      <c r="AY10" s="46"/>
      <c r="AZ10" s="46"/>
      <c r="BA10" s="46"/>
      <c r="BB10" s="46">
        <f>データ!X6</f>
        <v>6416.67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【99.28】</v>
      </c>
      <c r="F85" s="26" t="str">
        <f>データ!AT6</f>
        <v>【86.39】</v>
      </c>
      <c r="G85" s="26" t="str">
        <f>データ!BE6</f>
        <v>【58.47】</v>
      </c>
      <c r="H85" s="26" t="str">
        <f>データ!BP6</f>
        <v>【1,042.34】</v>
      </c>
      <c r="I85" s="26" t="str">
        <f>データ!CA6</f>
        <v>【42.60】</v>
      </c>
      <c r="J85" s="26" t="str">
        <f>データ!CL6</f>
        <v>【410.22】</v>
      </c>
      <c r="K85" s="26" t="str">
        <f>データ!CW6</f>
        <v>【32.98】</v>
      </c>
      <c r="L85" s="26" t="str">
        <f>データ!DH6</f>
        <v>【80.45】</v>
      </c>
      <c r="M85" s="26" t="str">
        <f>データ!DS6</f>
        <v>【23.36】</v>
      </c>
      <c r="N85" s="26" t="str">
        <f>データ!ED6</f>
        <v>【0.00】</v>
      </c>
      <c r="O85" s="26" t="str">
        <f>データ!EO6</f>
        <v>【1.09】</v>
      </c>
    </row>
  </sheetData>
  <sheetProtection algorithmName="SHA-512" hashValue="GUTMi4x6WQg0MD4YDEekDNnV+htteMMmTIHGT2zH6X/bTjztkYwd7GbblOpAyHUoQEs489k8Znrw/OSPqvZVzw==" saltValue="oqwzvmCFZoONqC402r8qS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443417</v>
      </c>
      <c r="D6" s="33">
        <f t="shared" si="3"/>
        <v>46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大分県　日出町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>
        <f t="shared" si="3"/>
        <v>84.28</v>
      </c>
      <c r="P6" s="34">
        <f t="shared" si="3"/>
        <v>2.72</v>
      </c>
      <c r="Q6" s="34">
        <f t="shared" si="3"/>
        <v>104.72</v>
      </c>
      <c r="R6" s="34">
        <f t="shared" si="3"/>
        <v>2809</v>
      </c>
      <c r="S6" s="34">
        <f t="shared" si="3"/>
        <v>28344</v>
      </c>
      <c r="T6" s="34">
        <f t="shared" si="3"/>
        <v>73.319999999999993</v>
      </c>
      <c r="U6" s="34">
        <f t="shared" si="3"/>
        <v>386.58</v>
      </c>
      <c r="V6" s="34">
        <f t="shared" si="3"/>
        <v>770</v>
      </c>
      <c r="W6" s="34">
        <f t="shared" si="3"/>
        <v>0.12</v>
      </c>
      <c r="X6" s="34">
        <f t="shared" si="3"/>
        <v>6416.67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119.87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101.18</v>
      </c>
      <c r="AI6" s="34" t="str">
        <f>IF(AI7="","",IF(AI7="-","【-】","【"&amp;SUBSTITUTE(TEXT(AI7,"#,##0.00"),"-","△")&amp;"】"))</f>
        <v>【99.28】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140.63</v>
      </c>
      <c r="AT6" s="34" t="str">
        <f>IF(AT7="","",IF(AT7="-","【-】","【"&amp;SUBSTITUTE(TEXT(AT7,"#,##0.00"),"-","△")&amp;"】"))</f>
        <v>【86.39】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94.31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56.53</v>
      </c>
      <c r="BE6" s="34" t="str">
        <f>IF(BE7="","",IF(BE7="-","【-】","【"&amp;SUBSTITUTE(TEXT(BE7,"#,##0.00"),"-","△")&amp;"】"))</f>
        <v>【58.47】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887.81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62.43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234.3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39.700000000000003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89.22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6.91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20.14</v>
      </c>
      <c r="DS6" s="34" t="str">
        <f>IF(DS7="","",IF(DS7="-","【-】","【"&amp;SUBSTITUTE(TEXT(DS7,"#,##0.00"),"-","△")&amp;"】"))</f>
        <v>【23.36】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8" s="36" customFormat="1" x14ac:dyDescent="0.15">
      <c r="A7" s="28"/>
      <c r="B7" s="37">
        <v>2020</v>
      </c>
      <c r="C7" s="37">
        <v>443417</v>
      </c>
      <c r="D7" s="37">
        <v>46</v>
      </c>
      <c r="E7" s="37">
        <v>17</v>
      </c>
      <c r="F7" s="37">
        <v>6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84.28</v>
      </c>
      <c r="P7" s="38">
        <v>2.72</v>
      </c>
      <c r="Q7" s="38">
        <v>104.72</v>
      </c>
      <c r="R7" s="38">
        <v>2809</v>
      </c>
      <c r="S7" s="38">
        <v>28344</v>
      </c>
      <c r="T7" s="38">
        <v>73.319999999999993</v>
      </c>
      <c r="U7" s="38">
        <v>386.58</v>
      </c>
      <c r="V7" s="38">
        <v>770</v>
      </c>
      <c r="W7" s="38">
        <v>0.12</v>
      </c>
      <c r="X7" s="38">
        <v>6416.67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119.87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101.18</v>
      </c>
      <c r="AI7" s="38">
        <v>99.28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140.63</v>
      </c>
      <c r="AT7" s="38">
        <v>86.39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94.31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56.53</v>
      </c>
      <c r="BE7" s="38">
        <v>58.47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887.81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1095.52</v>
      </c>
      <c r="BP7" s="38">
        <v>1042.3399999999999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62.43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39.64</v>
      </c>
      <c r="CA7" s="38">
        <v>42.6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234.3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449.72</v>
      </c>
      <c r="CL7" s="38">
        <v>410.22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39.700000000000003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30.19</v>
      </c>
      <c r="CW7" s="38">
        <v>32.979999999999997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89.22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79.09</v>
      </c>
      <c r="DH7" s="38">
        <v>80.45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6.91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20.14</v>
      </c>
      <c r="DS7" s="38">
        <v>23.36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1.6</v>
      </c>
      <c r="EO7" s="38">
        <v>1.0900000000000001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cp:lastPrinted>2022-02-07T02:54:25Z</cp:lastPrinted>
  <dcterms:created xsi:type="dcterms:W3CDTF">2021-12-03T07:36:54Z</dcterms:created>
  <dcterms:modified xsi:type="dcterms:W3CDTF">2022-02-08T00:29:42Z</dcterms:modified>
  <cp:category/>
</cp:coreProperties>
</file>