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mr3KTBRnyv3NHTeBGGBGbyVbUPRUG4eAAL9WK4UjeDHf2wJxxGErwe4M908nld8XsAXL7Lv7NH6pMpE48AFIA==" workbookSaltValue="+yYtI4et13cVKiWy8sv5H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<sst xmlns="http://schemas.openxmlformats.org/spreadsheetml/2006/main" xmlns:r="http://schemas.openxmlformats.org/officeDocument/2006/relationships" count="116" uniqueCount="116">
  <si>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</si>
  <si>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</si>
  <si>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</si>
  <si>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</si>
  <si>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</si>
  <si>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</si>
  <si>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</si>
  <si>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</si>
  <si>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</si>
  <si>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</si>
  <si>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</si>
  <si>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</si>
  <si>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</si>
  <si>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</si>
  <si>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</si>
  <si>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</si>
  <si>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</si>
  <si>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</si>
  <si>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</si>
  <si>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</si>
  <si>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</si>
  <si>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</si>
  <si>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</si>
  <si>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</si>
  <si>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</si>
  <si>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</si>
  <si>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</si>
  <si>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</si>
  <si>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</si>
  <si>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</si>
  <si>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</si>
  <si>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</si>
  <si>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</si>
  <si>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</si>
  <si>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</si>
  <si>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</si>
  <si>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</si>
  <si>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</si>
  <si>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</si>
  <si>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</si>
  <si>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</si>
  <si>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</si>
  <si>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</si>
  <si>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</si>
  <si>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</si>
  <si>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</si>
  <si>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</si>
  <si>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</si>
  <si>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</si>
  <si>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</si>
  <si>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</si>
  <si>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</si>
  <si>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</si>
  <si>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</si>
  <si>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</si>
  <si>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</si>
  <si>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</si>
  <si>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</si>
  <si>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</si>
  <si>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</si>
  <si>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</si>
  <si>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</si>
  <si>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</si>
  <si>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</si>
  <si>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</si>
  <si>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</si>
  <si>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</si>
  <si>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</si>
  <si>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</si>
  <si>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</si>
  <si>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</si>
  <si>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</si>
  <si>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</si>
  <si>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</si>
  <si>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</si>
  <si>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</si>
  <si>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</si>
  <si>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</si>
  <si>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</si>
  <si>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</si>
  <si>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</si>
  <si>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</si>
  <si>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</si>
  <si>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</si>
  <si>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</si>
  <si>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</si>
  <si>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</si>
  <si>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</si>
  <si>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</si>
  <si>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</si>
  <si>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</si>
  <si>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</si>
  <si>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</si>
  <si>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</si>
  <si>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</si>
  <si>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</si>
  <si>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</si>
  <si>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</si>
  <si>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</si>
  <si>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特定地域生活排水処理</t>
  </si>
  <si>
    <t>K2</t>
  </si>
  <si>
    <t>非設置</t>
  </si>
  <si>
    <t>該当数値なし</t>
  </si>
  <si>
    <r>
      <t>①『収益的収支比率』・・・総費用に地方債償還金を加えた費用を総収益でどの程度賄われているかを表す指標。地方債償還額は減少しているが、維持管理費用の増加により数値が悪化しました。</t>
    </r>
    <r>
      <rPr>
        <sz val="11"/>
        <color rgb="FFFF0000"/>
        <rFont val="ＭＳ ゴシック"/>
      </rPr>
      <t xml:space="preserve">
</t>
    </r>
    <r>
      <rPr>
        <sz val="11"/>
        <color theme="1"/>
        <rFont val="ＭＳ ゴシック"/>
      </rPr>
      <t>④『企業債残高対象事業規模比率』・・・使用料収入に対する企業債残高の割合であり、企業債残高の規模を表す指標。地方債償還のピークを超えたことなどから、類似団体と比較しても数値は著しく低くなっているが、地方債残高に対する一般会計の負担すべき金額が比較的大きいことも窺える。</t>
    </r>
    <r>
      <rPr>
        <sz val="11"/>
        <color rgb="FFFF0000"/>
        <rFont val="ＭＳ ゴシック"/>
      </rPr>
      <t xml:space="preserve">
</t>
    </r>
    <r>
      <rPr>
        <sz val="11"/>
        <color auto="1"/>
        <rFont val="ＭＳ ゴシック"/>
      </rPr>
      <t>⑤『経費回収率』・・・使用料で回収すべき経費を、どの程度使用料で賄えているかを表した指標。全国平均・類似団体平均を上回っているが、必要な経費を使用料収入で賄えておらず、更なる経費削減に努めていく必要があります。
⑥『汚水処理原価』・・・有収水量１㎥あたりについて汚水処理に係るコストを表した指標。全国平均・類似団体平均を上回っておりコスト削減に努める必要があります。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
    <rPh sb="2" eb="5">
      <t>シュウエキテキ</t>
    </rPh>
    <rPh sb="5" eb="7">
      <t>シュウシ</t>
    </rPh>
    <rPh sb="7" eb="9">
      <t>ヒリツ</t>
    </rPh>
    <rPh sb="13" eb="16">
      <t>ソウヒヨウ</t>
    </rPh>
    <rPh sb="17" eb="20">
      <t>チホウサイ</t>
    </rPh>
    <rPh sb="20" eb="22">
      <t>ショウカン</t>
    </rPh>
    <rPh sb="22" eb="23">
      <t>キン</t>
    </rPh>
    <rPh sb="24" eb="25">
      <t>クワ</t>
    </rPh>
    <rPh sb="27" eb="29">
      <t>ヒヨウ</t>
    </rPh>
    <rPh sb="30" eb="33">
      <t>ソウシュウエキ</t>
    </rPh>
    <rPh sb="36" eb="38">
      <t>テイド</t>
    </rPh>
    <rPh sb="38" eb="39">
      <t>マカナ</t>
    </rPh>
    <rPh sb="48" eb="50">
      <t>シヒョウ</t>
    </rPh>
    <rPh sb="51" eb="54">
      <t>チホウサイ</t>
    </rPh>
    <rPh sb="54" eb="56">
      <t>ショウカン</t>
    </rPh>
    <rPh sb="56" eb="57">
      <t>ガク</t>
    </rPh>
    <rPh sb="58" eb="60">
      <t>ゲンショウ</t>
    </rPh>
    <rPh sb="66" eb="68">
      <t>イジ</t>
    </rPh>
    <rPh sb="68" eb="70">
      <t>カンリ</t>
    </rPh>
    <rPh sb="70" eb="72">
      <t>ヒヨウ</t>
    </rPh>
    <rPh sb="73" eb="75">
      <t>ゾウカ</t>
    </rPh>
    <rPh sb="78" eb="80">
      <t>スウチ</t>
    </rPh>
    <rPh sb="81" eb="83">
      <t>アッカ</t>
    </rPh>
    <rPh sb="91" eb="93">
      <t>キギョウ</t>
    </rPh>
    <rPh sb="93" eb="94">
      <t>サイ</t>
    </rPh>
    <rPh sb="94" eb="96">
      <t>ザンダカ</t>
    </rPh>
    <rPh sb="96" eb="98">
      <t>タイショウ</t>
    </rPh>
    <rPh sb="98" eb="100">
      <t>ジギョウ</t>
    </rPh>
    <rPh sb="100" eb="102">
      <t>キボ</t>
    </rPh>
    <rPh sb="102" eb="104">
      <t>ヒリツ</t>
    </rPh>
    <rPh sb="108" eb="111">
      <t>シヨウリョウ</t>
    </rPh>
    <rPh sb="111" eb="113">
      <t>シュウニュウ</t>
    </rPh>
    <rPh sb="114" eb="115">
      <t>タイ</t>
    </rPh>
    <rPh sb="117" eb="119">
      <t>キギョウ</t>
    </rPh>
    <rPh sb="119" eb="120">
      <t>サイ</t>
    </rPh>
    <rPh sb="120" eb="122">
      <t>ザンダカ</t>
    </rPh>
    <rPh sb="123" eb="125">
      <t>ワリアイ</t>
    </rPh>
    <rPh sb="129" eb="131">
      <t>キギョウ</t>
    </rPh>
    <rPh sb="131" eb="132">
      <t>サイ</t>
    </rPh>
    <rPh sb="132" eb="134">
      <t>ザンダカ</t>
    </rPh>
    <rPh sb="135" eb="137">
      <t>キボ</t>
    </rPh>
    <rPh sb="138" eb="139">
      <t>アラワ</t>
    </rPh>
    <rPh sb="140" eb="142">
      <t>シヒョウ</t>
    </rPh>
    <rPh sb="143" eb="146">
      <t>チホウサイ</t>
    </rPh>
    <rPh sb="146" eb="148">
      <t>ショウカン</t>
    </rPh>
    <rPh sb="153" eb="154">
      <t>コ</t>
    </rPh>
    <rPh sb="173" eb="175">
      <t>スウチ</t>
    </rPh>
    <rPh sb="188" eb="191">
      <t>チホウサイ</t>
    </rPh>
    <rPh sb="226" eb="228">
      <t>ケイヒ</t>
    </rPh>
    <rPh sb="228" eb="230">
      <t>カイシュウ</t>
    </rPh>
    <rPh sb="230" eb="231">
      <t>リツ</t>
    </rPh>
    <rPh sb="235" eb="238">
      <t>シヨウリョウ</t>
    </rPh>
    <rPh sb="239" eb="241">
      <t>カイシュウ</t>
    </rPh>
    <rPh sb="244" eb="246">
      <t>ケイヒ</t>
    </rPh>
    <rPh sb="250" eb="252">
      <t>テイド</t>
    </rPh>
    <rPh sb="252" eb="255">
      <t>シヨウリョウ</t>
    </rPh>
    <rPh sb="256" eb="257">
      <t>マカナ</t>
    </rPh>
    <rPh sb="263" eb="264">
      <t>アラワ</t>
    </rPh>
    <rPh sb="266" eb="268">
      <t>シヒョウ</t>
    </rPh>
    <rPh sb="269" eb="271">
      <t>ゼンコク</t>
    </rPh>
    <rPh sb="271" eb="273">
      <t>ヘイキン</t>
    </rPh>
    <rPh sb="274" eb="276">
      <t>ルイジ</t>
    </rPh>
    <rPh sb="276" eb="278">
      <t>ダンタイ</t>
    </rPh>
    <rPh sb="278" eb="280">
      <t>ヘイキン</t>
    </rPh>
    <rPh sb="281" eb="283">
      <t>ウワマワ</t>
    </rPh>
    <rPh sb="289" eb="291">
      <t>ヒツヨウ</t>
    </rPh>
    <rPh sb="292" eb="294">
      <t>ケイヒ</t>
    </rPh>
    <rPh sb="295" eb="298">
      <t>シヨウリョウ</t>
    </rPh>
    <rPh sb="298" eb="300">
      <t>シュウニュウ</t>
    </rPh>
    <rPh sb="301" eb="302">
      <t>マカナ</t>
    </rPh>
    <rPh sb="308" eb="309">
      <t>サラ</t>
    </rPh>
    <rPh sb="311" eb="313">
      <t>ケイヒ</t>
    </rPh>
    <rPh sb="313" eb="315">
      <t>サクゲン</t>
    </rPh>
    <rPh sb="316" eb="317">
      <t>ツト</t>
    </rPh>
    <rPh sb="321" eb="323">
      <t>ヒツヨウ</t>
    </rPh>
    <rPh sb="332" eb="334">
      <t>オスイ</t>
    </rPh>
    <rPh sb="334" eb="336">
      <t>ショリ</t>
    </rPh>
    <rPh sb="336" eb="338">
      <t>ゲンカ</t>
    </rPh>
    <rPh sb="342" eb="344">
      <t>ユウシュウ</t>
    </rPh>
    <rPh sb="344" eb="346">
      <t>スイリョウ</t>
    </rPh>
    <rPh sb="355" eb="357">
      <t>オスイ</t>
    </rPh>
    <rPh sb="357" eb="359">
      <t>ショリ</t>
    </rPh>
    <rPh sb="360" eb="361">
      <t>カカ</t>
    </rPh>
    <rPh sb="366" eb="367">
      <t>アラワ</t>
    </rPh>
    <rPh sb="369" eb="371">
      <t>シヒョウ</t>
    </rPh>
    <rPh sb="372" eb="374">
      <t>ゼンコク</t>
    </rPh>
    <rPh sb="374" eb="376">
      <t>ヘイキン</t>
    </rPh>
    <rPh sb="377" eb="379">
      <t>ルイジ</t>
    </rPh>
    <rPh sb="379" eb="381">
      <t>ダンタイ</t>
    </rPh>
    <rPh sb="381" eb="383">
      <t>ヘイキン</t>
    </rPh>
    <rPh sb="384" eb="386">
      <t>ウワマワ</t>
    </rPh>
    <rPh sb="393" eb="395">
      <t>サクゲン</t>
    </rPh>
    <rPh sb="396" eb="397">
      <t>ツト</t>
    </rPh>
    <rPh sb="399" eb="401">
      <t>ヒツヨウ</t>
    </rPh>
    <rPh sb="410" eb="412">
      <t>シセツ</t>
    </rPh>
    <rPh sb="412" eb="415">
      <t>リヨウリツ</t>
    </rPh>
    <rPh sb="419" eb="421">
      <t>ショリ</t>
    </rPh>
    <rPh sb="421" eb="423">
      <t>ノウリョク</t>
    </rPh>
    <rPh sb="424" eb="425">
      <t>タイ</t>
    </rPh>
    <rPh sb="427" eb="429">
      <t>オスイ</t>
    </rPh>
    <rPh sb="429" eb="431">
      <t>ショリ</t>
    </rPh>
    <rPh sb="431" eb="432">
      <t>リョウ</t>
    </rPh>
    <rPh sb="433" eb="435">
      <t>ワリアイ</t>
    </rPh>
    <rPh sb="437" eb="439">
      <t>シセツ</t>
    </rPh>
    <rPh sb="440" eb="442">
      <t>リヨウ</t>
    </rPh>
    <rPh sb="442" eb="444">
      <t>ジョウキョウ</t>
    </rPh>
    <rPh sb="445" eb="447">
      <t>ハンダン</t>
    </rPh>
    <rPh sb="449" eb="451">
      <t>シヒョウ</t>
    </rPh>
    <rPh sb="452" eb="453">
      <t>タカ</t>
    </rPh>
    <rPh sb="454" eb="456">
      <t>スイジュン</t>
    </rPh>
    <rPh sb="457" eb="459">
      <t>スイイ</t>
    </rPh>
    <rPh sb="464" eb="466">
      <t>リョウコウ</t>
    </rPh>
    <rPh sb="467" eb="469">
      <t>ジョウタイ</t>
    </rPh>
    <rPh sb="478" eb="481">
      <t>スイセンカ</t>
    </rPh>
    <rPh sb="481" eb="482">
      <t>リツ</t>
    </rPh>
    <rPh sb="486" eb="488">
      <t>ジッサイ</t>
    </rPh>
    <rPh sb="489" eb="491">
      <t>スイセン</t>
    </rPh>
    <rPh sb="491" eb="493">
      <t>ベンジョ</t>
    </rPh>
    <rPh sb="494" eb="496">
      <t>セッチ</t>
    </rPh>
    <rPh sb="498" eb="500">
      <t>オスイ</t>
    </rPh>
    <rPh sb="500" eb="502">
      <t>ショリ</t>
    </rPh>
    <rPh sb="506" eb="508">
      <t>ジンコウ</t>
    </rPh>
    <rPh sb="509" eb="511">
      <t>ワリアイ</t>
    </rPh>
    <rPh sb="512" eb="513">
      <t>アラワ</t>
    </rPh>
    <rPh sb="515" eb="517">
      <t>シヒョウ</t>
    </rPh>
    <rPh sb="518" eb="519">
      <t>タカ</t>
    </rPh>
    <rPh sb="520" eb="522">
      <t>スイジュン</t>
    </rPh>
    <rPh sb="523" eb="525">
      <t>スイイ</t>
    </rPh>
    <rPh sb="530" eb="532">
      <t>リョウコウ</t>
    </rPh>
    <rPh sb="533" eb="535">
      <t>ジョウタイ</t>
    </rPh>
    <phoneticPr fontId="15"/>
  </si>
  <si>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</si>
  <si>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</si>
  <si>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</si>
  <si>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</si>
  <si>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</si>
  <si>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</si>
  <si>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</si>
  <si>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</si>
  <si>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</si>
  <si>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</si>
  <si>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③『管渠改善率』・・・当該年度に更新した管渠延長の割合を表す指標。施設の特性上、管渠改善率の該当はありません。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シセツ</t>
    </rPh>
    <rPh sb="36" eb="39">
      <t>トクセイジョウ</t>
    </rPh>
    <rPh sb="40" eb="42">
      <t>カンキョ</t>
    </rPh>
    <rPh sb="42" eb="45">
      <t>カイゼンリツ</t>
    </rPh>
    <rPh sb="46" eb="48">
      <t>ガイトウ</t>
    </rPh>
    <phoneticPr fontId="15"/>
  </si>
  <si>
    <t>今のところ類似団体と比較して平均的な経営ができている。今後も定期的な維持管理を行い、効率的な経営に努める必要がある。</t>
    <rPh sb="0" eb="1">
      <t>イマ</t>
    </rPh>
    <rPh sb="5" eb="7">
      <t>ルイジ</t>
    </rPh>
    <rPh sb="7" eb="9">
      <t>ダンタイ</t>
    </rPh>
    <rPh sb="10" eb="12">
      <t>ヒカク</t>
    </rPh>
    <rPh sb="14" eb="17">
      <t>ヘイキンテキ</t>
    </rPh>
    <rPh sb="18" eb="20">
      <t>ケイエイ</t>
    </rPh>
    <rPh sb="27" eb="29">
      <t>コンゴ</t>
    </rPh>
    <rPh sb="30" eb="33">
      <t>テイキテキ</t>
    </rPh>
    <rPh sb="34" eb="36">
      <t>イジ</t>
    </rPh>
    <rPh sb="36" eb="38">
      <t>カンリ</t>
    </rPh>
    <rPh sb="39" eb="40">
      <t>オコナ</t>
    </rPh>
    <rPh sb="42" eb="45">
      <t>コウリツテキ</t>
    </rPh>
    <rPh sb="46" eb="48">
      <t>ケイエイ</t>
    </rPh>
    <rPh sb="49" eb="50">
      <t>ツト</t>
    </rPh>
    <rPh sb="52" eb="54">
      <t>ヒツヨウ</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</si>
</sst>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rgb="FFFF0000"/>
      <name val="ＭＳ ゴシック"/>
      <family val="3"/>
    </font>
    <font>
      <sz val="11"/>
      <color theme="1"/>
      <name val="ＭＳ Ｐ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61.55</c:v>
                </c:pt>
                <c:pt idx="1">
                  <c:v>61.79</c:v>
                </c:pt>
                <c:pt idx="2">
                  <c:v>59.94</c:v>
                </c:pt>
                <c:pt idx="3">
                  <c:v>59.64</c:v>
                </c:pt>
                <c:pt idx="4">
                  <c:v>58.19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67.489999999999995</c:v>
                </c:pt>
                <c:pt idx="1">
                  <c:v>92.44</c:v>
                </c:pt>
                <c:pt idx="2">
                  <c:v>89.66</c:v>
                </c:pt>
                <c:pt idx="3">
                  <c:v>90.63</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103.21</c:v>
                </c:pt>
                <c:pt idx="1">
                  <c:v>103.56</c:v>
                </c:pt>
                <c:pt idx="2">
                  <c:v>103.78</c:v>
                </c:pt>
                <c:pt idx="3">
                  <c:v>106.68</c:v>
                </c:pt>
                <c:pt idx="4">
                  <c:v>97.02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formatCode="#,##0.00;&quot;△&quot;#,##0.00;&quot;-&quot;">
                  <c:v>161.88999999999999</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413.5</c:v>
                </c:pt>
                <c:pt idx="1">
                  <c:v>244.85</c:v>
                </c:pt>
                <c:pt idx="2">
                  <c:v>296.89</c:v>
                </c:pt>
                <c:pt idx="3">
                  <c:v>270.57</c:v>
                </c:pt>
                <c:pt idx="4">
                  <c:v>294.27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71.459999999999994</c:v>
                </c:pt>
                <c:pt idx="1">
                  <c:v>71.19</c:v>
                </c:pt>
                <c:pt idx="2">
                  <c:v>67.19</c:v>
                </c:pt>
                <c:pt idx="3">
                  <c:v>76.680000000000007</c:v>
                </c:pt>
                <c:pt idx="4">
                  <c:v>68.52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55.84</c:v>
                </c:pt>
                <c:pt idx="1">
                  <c:v>64.78</c:v>
                </c:pt>
                <c:pt idx="2">
                  <c:v>63.06</c:v>
                </c:pt>
                <c:pt idx="3">
                  <c:v>62.5</c:v>
                </c:pt>
                <c:pt idx="4">
                  <c:v>60.59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319.81</c:v>
                </c:pt>
                <c:pt idx="1">
                  <c:v>326.88</c:v>
                </c:pt>
                <c:pt idx="2">
                  <c:v>352.85</c:v>
                </c:pt>
                <c:pt idx="3">
                  <c:v>318.7</c:v>
                </c:pt>
                <c:pt idx="4">
                  <c:v>358.19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287.57</c:v>
                </c:pt>
                <c:pt idx="1">
                  <c:v>250.21</c:v>
                </c:pt>
                <c:pt idx="2">
                  <c:v>264.77</c:v>
                </c:pt>
                <c:pt idx="3">
                  <c:v>269.33</c:v>
                </c:pt>
                <c:pt idx="4">
                  <c:v>280.23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【314.13】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3"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34692</v>
      </c>
      <c r="AM8" s="22"/>
      <c r="AN8" s="22"/>
      <c r="AO8" s="22"/>
      <c r="AP8" s="22"/>
      <c r="AQ8" s="22"/>
      <c r="AR8" s="22"/>
      <c r="AS8" s="22"/>
      <c r="AT8" s="7">
        <f>データ!T6</f>
        <v>603.14</v>
      </c>
      <c r="AU8" s="7"/>
      <c r="AV8" s="7"/>
      <c r="AW8" s="7"/>
      <c r="AX8" s="7"/>
      <c r="AY8" s="7"/>
      <c r="AZ8" s="7"/>
      <c r="BA8" s="7"/>
      <c r="BB8" s="7">
        <f>データ!U6</f>
        <v>57.52</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41"/>
      <c r="BN9" s="50"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4.13</v>
      </c>
      <c r="Q10" s="7"/>
      <c r="R10" s="7"/>
      <c r="S10" s="7"/>
      <c r="T10" s="7"/>
      <c r="U10" s="7"/>
      <c r="V10" s="7"/>
      <c r="W10" s="7">
        <f>データ!Q6</f>
        <v>100</v>
      </c>
      <c r="X10" s="7"/>
      <c r="Y10" s="7"/>
      <c r="Z10" s="7"/>
      <c r="AA10" s="7"/>
      <c r="AB10" s="7"/>
      <c r="AC10" s="7"/>
      <c r="AD10" s="22">
        <f>データ!R6</f>
        <v>4430</v>
      </c>
      <c r="AE10" s="22"/>
      <c r="AF10" s="22"/>
      <c r="AG10" s="22"/>
      <c r="AH10" s="22"/>
      <c r="AI10" s="22"/>
      <c r="AJ10" s="22"/>
      <c r="AK10" s="2"/>
      <c r="AL10" s="22">
        <f>データ!V6</f>
        <v>1424</v>
      </c>
      <c r="AM10" s="22"/>
      <c r="AN10" s="22"/>
      <c r="AO10" s="22"/>
      <c r="AP10" s="22"/>
      <c r="AQ10" s="22"/>
      <c r="AR10" s="22"/>
      <c r="AS10" s="22"/>
      <c r="AT10" s="7">
        <f>データ!W6</f>
        <v>18.09</v>
      </c>
      <c r="AU10" s="7"/>
      <c r="AV10" s="7"/>
      <c r="AW10" s="7"/>
      <c r="AX10" s="7"/>
      <c r="AY10" s="7"/>
      <c r="AZ10" s="7"/>
      <c r="BA10" s="7"/>
      <c r="BB10" s="7">
        <f>データ!X6</f>
        <v>78.72</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103</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6"/>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6"/>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6"/>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6"/>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6"/>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6"/>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6"/>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6"/>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6"/>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6"/>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6"/>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6"/>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6"/>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6"/>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6"/>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6"/>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6"/>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6"/>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6"/>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6"/>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6"/>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6"/>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6"/>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6"/>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6"/>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6"/>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6"/>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7"/>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【314.13】</v>
      </c>
      <c r="I86" s="12" t="str">
        <f>データ!CA6</f>
        <v>【58.42】</v>
      </c>
      <c r="J86" s="12" t="str">
        <f>データ!CL6</f>
        <v>【282.28】</v>
      </c>
      <c r="K86" s="12" t="str">
        <f>データ!CW6</f>
        <v>【57.83】</v>
      </c>
      <c r="L86" s="12" t="str">
        <f>データ!DH6</f>
        <v>【77.67】</v>
      </c>
      <c r="M86" s="12" t="s">
        <v>40</v>
      </c>
      <c r="N86" s="12" t="s">
        <v>40</v>
      </c>
      <c r="O86" s="12" t="str">
        <f>データ!EO6</f>
        <v>【-】</v>
      </c>
    </row>
  </sheetData>
  <sheetProtection algorithmName="SHA-512" hashValue="aqxMpcIMOoBilyIM8eqS9jrZ1rQBXISp89gf+SD0VTP4IP+JsBR0Oh6b0BNQWrA8aVxQBlXBwHzV4GL2YM6l+g==" saltValue="H165/k3YvuIOLjWBHRLgG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5">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19</v>
      </c>
      <c r="B3" s="68" t="s">
        <v>32</v>
      </c>
      <c r="C3" s="68" t="s">
        <v>58</v>
      </c>
      <c r="D3" s="68" t="s">
        <v>59</v>
      </c>
      <c r="E3" s="68" t="s">
        <v>4</v>
      </c>
      <c r="F3" s="68" t="s">
        <v>3</v>
      </c>
      <c r="G3" s="68" t="s">
        <v>26</v>
      </c>
      <c r="H3" s="75" t="s">
        <v>55</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66" t="s">
        <v>60</v>
      </c>
      <c r="B4" s="69"/>
      <c r="C4" s="69"/>
      <c r="D4" s="69"/>
      <c r="E4" s="69"/>
      <c r="F4" s="69"/>
      <c r="G4" s="69"/>
      <c r="H4" s="76"/>
      <c r="I4" s="79"/>
      <c r="J4" s="79"/>
      <c r="K4" s="79"/>
      <c r="L4" s="79"/>
      <c r="M4" s="79"/>
      <c r="N4" s="79"/>
      <c r="O4" s="79"/>
      <c r="P4" s="79"/>
      <c r="Q4" s="79"/>
      <c r="R4" s="79"/>
      <c r="S4" s="79"/>
      <c r="T4" s="79"/>
      <c r="U4" s="79"/>
      <c r="V4" s="79"/>
      <c r="W4" s="79"/>
      <c r="X4" s="84"/>
      <c r="Y4" s="87" t="s">
        <v>25</v>
      </c>
      <c r="Z4" s="87"/>
      <c r="AA4" s="87"/>
      <c r="AB4" s="87"/>
      <c r="AC4" s="87"/>
      <c r="AD4" s="87"/>
      <c r="AE4" s="87"/>
      <c r="AF4" s="87"/>
      <c r="AG4" s="87"/>
      <c r="AH4" s="87"/>
      <c r="AI4" s="87"/>
      <c r="AJ4" s="87" t="s">
        <v>45</v>
      </c>
      <c r="AK4" s="87"/>
      <c r="AL4" s="87"/>
      <c r="AM4" s="87"/>
      <c r="AN4" s="87"/>
      <c r="AO4" s="87"/>
      <c r="AP4" s="87"/>
      <c r="AQ4" s="87"/>
      <c r="AR4" s="87"/>
      <c r="AS4" s="87"/>
      <c r="AT4" s="87"/>
      <c r="AU4" s="87" t="s">
        <v>28</v>
      </c>
      <c r="AV4" s="87"/>
      <c r="AW4" s="87"/>
      <c r="AX4" s="87"/>
      <c r="AY4" s="87"/>
      <c r="AZ4" s="87"/>
      <c r="BA4" s="87"/>
      <c r="BB4" s="87"/>
      <c r="BC4" s="87"/>
      <c r="BD4" s="87"/>
      <c r="BE4" s="87"/>
      <c r="BF4" s="87" t="s">
        <v>62</v>
      </c>
      <c r="BG4" s="87"/>
      <c r="BH4" s="87"/>
      <c r="BI4" s="87"/>
      <c r="BJ4" s="87"/>
      <c r="BK4" s="87"/>
      <c r="BL4" s="87"/>
      <c r="BM4" s="87"/>
      <c r="BN4" s="87"/>
      <c r="BO4" s="87"/>
      <c r="BP4" s="87"/>
      <c r="BQ4" s="87" t="s">
        <v>14</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c r="A5" s="66" t="s">
        <v>69</v>
      </c>
      <c r="B5" s="70"/>
      <c r="C5" s="70"/>
      <c r="D5" s="70"/>
      <c r="E5" s="70"/>
      <c r="F5" s="70"/>
      <c r="G5" s="70"/>
      <c r="H5" s="77" t="s">
        <v>57</v>
      </c>
      <c r="I5" s="77" t="s">
        <v>70</v>
      </c>
      <c r="J5" s="77" t="s">
        <v>71</v>
      </c>
      <c r="K5" s="77" t="s">
        <v>72</v>
      </c>
      <c r="L5" s="77" t="s">
        <v>73</v>
      </c>
      <c r="M5" s="77" t="s">
        <v>5</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44</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5" s="65" customFormat="1">
      <c r="A6" s="66" t="s">
        <v>95</v>
      </c>
      <c r="B6" s="71">
        <f t="shared" ref="B6:X6" si="1">B7</f>
        <v>2020</v>
      </c>
      <c r="C6" s="71">
        <f t="shared" si="1"/>
        <v>442127</v>
      </c>
      <c r="D6" s="71">
        <f t="shared" si="1"/>
        <v>47</v>
      </c>
      <c r="E6" s="71">
        <f t="shared" si="1"/>
        <v>18</v>
      </c>
      <c r="F6" s="71">
        <f t="shared" si="1"/>
        <v>0</v>
      </c>
      <c r="G6" s="71">
        <f t="shared" si="1"/>
        <v>0</v>
      </c>
      <c r="H6" s="71" t="str">
        <f t="shared" si="1"/>
        <v>大分県　豊後大野市</v>
      </c>
      <c r="I6" s="71" t="str">
        <f t="shared" si="1"/>
        <v>法非適用</v>
      </c>
      <c r="J6" s="71" t="str">
        <f t="shared" si="1"/>
        <v>下水道事業</v>
      </c>
      <c r="K6" s="71" t="str">
        <f t="shared" si="1"/>
        <v>特定地域生活排水処理</v>
      </c>
      <c r="L6" s="71" t="str">
        <f t="shared" si="1"/>
        <v>K2</v>
      </c>
      <c r="M6" s="71" t="str">
        <f t="shared" si="1"/>
        <v>非設置</v>
      </c>
      <c r="N6" s="80" t="str">
        <f t="shared" si="1"/>
        <v>-</v>
      </c>
      <c r="O6" s="80" t="str">
        <f t="shared" si="1"/>
        <v>該当数値なし</v>
      </c>
      <c r="P6" s="80">
        <f t="shared" si="1"/>
        <v>4.13</v>
      </c>
      <c r="Q6" s="80">
        <f t="shared" si="1"/>
        <v>100</v>
      </c>
      <c r="R6" s="80">
        <f t="shared" si="1"/>
        <v>4430</v>
      </c>
      <c r="S6" s="80">
        <f t="shared" si="1"/>
        <v>34692</v>
      </c>
      <c r="T6" s="80">
        <f t="shared" si="1"/>
        <v>603.14</v>
      </c>
      <c r="U6" s="80">
        <f t="shared" si="1"/>
        <v>57.52</v>
      </c>
      <c r="V6" s="80">
        <f t="shared" si="1"/>
        <v>1424</v>
      </c>
      <c r="W6" s="80">
        <f t="shared" si="1"/>
        <v>18.09</v>
      </c>
      <c r="X6" s="80">
        <f t="shared" si="1"/>
        <v>78.72</v>
      </c>
      <c r="Y6" s="88">
        <f t="shared" ref="Y6:AH6" si="2">IF(Y7="",NA(),Y7)</f>
        <v>103.21</v>
      </c>
      <c r="Z6" s="88">
        <f t="shared" si="2"/>
        <v>103.56</v>
      </c>
      <c r="AA6" s="88">
        <f t="shared" si="2"/>
        <v>103.78</v>
      </c>
      <c r="AB6" s="88">
        <f t="shared" si="2"/>
        <v>106.68</v>
      </c>
      <c r="AC6" s="88">
        <f t="shared" si="2"/>
        <v>97.02</v>
      </c>
      <c r="AD6" s="80" t="e">
        <f t="shared" si="2"/>
        <v>#N/A</v>
      </c>
      <c r="AE6" s="80" t="e">
        <f t="shared" si="2"/>
        <v>#N/A</v>
      </c>
      <c r="AF6" s="80" t="e">
        <f t="shared" si="2"/>
        <v>#N/A</v>
      </c>
      <c r="AG6" s="80" t="e">
        <f t="shared" si="2"/>
        <v>#N/A</v>
      </c>
      <c r="AH6" s="80" t="e">
        <f t="shared" si="2"/>
        <v>#N/A</v>
      </c>
      <c r="AI6" s="80" t="str">
        <f>IF(AI7="","",IF(AI7="-","【-】","【"&amp;SUBSTITUTE(TEXT(AI7,"#,##0.00"),"-","△")&amp;"】"))</f>
        <v/>
      </c>
      <c r="AJ6" s="80" t="e">
        <f t="shared" ref="AJ6:AS6" si="3">IF(AJ7="",NA(),AJ7)</f>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e">
        <f t="shared" si="3"/>
        <v>#N/A</v>
      </c>
      <c r="AT6" s="80" t="str">
        <f>IF(AT7="","",IF(AT7="-","【-】","【"&amp;SUBSTITUTE(TEXT(AT7,"#,##0.00"),"-","△")&amp;"】"))</f>
        <v/>
      </c>
      <c r="AU6" s="80" t="e">
        <f t="shared" ref="AU6:BD6" si="4">IF(AU7="",NA(),AU7)</f>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e">
        <f t="shared" si="4"/>
        <v>#N/A</v>
      </c>
      <c r="BE6" s="80" t="str">
        <f>IF(BE7="","",IF(BE7="-","【-】","【"&amp;SUBSTITUTE(TEXT(BE7,"#,##0.00"),"-","△")&amp;"】"))</f>
        <v/>
      </c>
      <c r="BF6" s="80">
        <f t="shared" ref="BF6:BO6" si="5">IF(BF7="",NA(),BF7)</f>
        <v>0</v>
      </c>
      <c r="BG6" s="88">
        <f t="shared" si="5"/>
        <v>161.88999999999999</v>
      </c>
      <c r="BH6" s="80">
        <f t="shared" si="5"/>
        <v>0</v>
      </c>
      <c r="BI6" s="80">
        <f t="shared" si="5"/>
        <v>0</v>
      </c>
      <c r="BJ6" s="80">
        <f t="shared" si="5"/>
        <v>0</v>
      </c>
      <c r="BK6" s="88">
        <f t="shared" si="5"/>
        <v>413.5</v>
      </c>
      <c r="BL6" s="88">
        <f t="shared" si="5"/>
        <v>244.85</v>
      </c>
      <c r="BM6" s="88">
        <f t="shared" si="5"/>
        <v>296.89</v>
      </c>
      <c r="BN6" s="88">
        <f t="shared" si="5"/>
        <v>270.57</v>
      </c>
      <c r="BO6" s="88">
        <f t="shared" si="5"/>
        <v>294.27</v>
      </c>
      <c r="BP6" s="80" t="str">
        <f>IF(BP7="","",IF(BP7="-","【-】","【"&amp;SUBSTITUTE(TEXT(BP7,"#,##0.00"),"-","△")&amp;"】"))</f>
        <v>【314.13】</v>
      </c>
      <c r="BQ6" s="88">
        <f t="shared" ref="BQ6:BZ6" si="6">IF(BQ7="",NA(),BQ7)</f>
        <v>71.459999999999994</v>
      </c>
      <c r="BR6" s="88">
        <f t="shared" si="6"/>
        <v>71.19</v>
      </c>
      <c r="BS6" s="88">
        <f t="shared" si="6"/>
        <v>67.19</v>
      </c>
      <c r="BT6" s="88">
        <f t="shared" si="6"/>
        <v>76.680000000000007</v>
      </c>
      <c r="BU6" s="88">
        <f t="shared" si="6"/>
        <v>68.52</v>
      </c>
      <c r="BV6" s="88">
        <f t="shared" si="6"/>
        <v>55.84</v>
      </c>
      <c r="BW6" s="88">
        <f t="shared" si="6"/>
        <v>64.78</v>
      </c>
      <c r="BX6" s="88">
        <f t="shared" si="6"/>
        <v>63.06</v>
      </c>
      <c r="BY6" s="88">
        <f t="shared" si="6"/>
        <v>62.5</v>
      </c>
      <c r="BZ6" s="88">
        <f t="shared" si="6"/>
        <v>60.59</v>
      </c>
      <c r="CA6" s="80" t="str">
        <f>IF(CA7="","",IF(CA7="-","【-】","【"&amp;SUBSTITUTE(TEXT(CA7,"#,##0.00"),"-","△")&amp;"】"))</f>
        <v>【58.42】</v>
      </c>
      <c r="CB6" s="88">
        <f t="shared" ref="CB6:CK6" si="7">IF(CB7="",NA(),CB7)</f>
        <v>319.81</v>
      </c>
      <c r="CC6" s="88">
        <f t="shared" si="7"/>
        <v>326.88</v>
      </c>
      <c r="CD6" s="88">
        <f t="shared" si="7"/>
        <v>352.85</v>
      </c>
      <c r="CE6" s="88">
        <f t="shared" si="7"/>
        <v>318.7</v>
      </c>
      <c r="CF6" s="88">
        <f t="shared" si="7"/>
        <v>358.19</v>
      </c>
      <c r="CG6" s="88">
        <f t="shared" si="7"/>
        <v>287.57</v>
      </c>
      <c r="CH6" s="88">
        <f t="shared" si="7"/>
        <v>250.21</v>
      </c>
      <c r="CI6" s="88">
        <f t="shared" si="7"/>
        <v>264.77</v>
      </c>
      <c r="CJ6" s="88">
        <f t="shared" si="7"/>
        <v>269.33</v>
      </c>
      <c r="CK6" s="88">
        <f t="shared" si="7"/>
        <v>280.23</v>
      </c>
      <c r="CL6" s="80" t="str">
        <f>IF(CL7="","",IF(CL7="-","【-】","【"&amp;SUBSTITUTE(TEXT(CL7,"#,##0.00"),"-","△")&amp;"】"))</f>
        <v>【282.28】</v>
      </c>
      <c r="CM6" s="88">
        <f t="shared" ref="CM6:CV6" si="8">IF(CM7="",NA(),CM7)</f>
        <v>100</v>
      </c>
      <c r="CN6" s="88">
        <f t="shared" si="8"/>
        <v>100</v>
      </c>
      <c r="CO6" s="88">
        <f t="shared" si="8"/>
        <v>100</v>
      </c>
      <c r="CP6" s="88">
        <f t="shared" si="8"/>
        <v>100</v>
      </c>
      <c r="CQ6" s="88">
        <f t="shared" si="8"/>
        <v>100</v>
      </c>
      <c r="CR6" s="88">
        <f t="shared" si="8"/>
        <v>61.55</v>
      </c>
      <c r="CS6" s="88">
        <f t="shared" si="8"/>
        <v>61.79</v>
      </c>
      <c r="CT6" s="88">
        <f t="shared" si="8"/>
        <v>59.94</v>
      </c>
      <c r="CU6" s="88">
        <f t="shared" si="8"/>
        <v>59.64</v>
      </c>
      <c r="CV6" s="88">
        <f t="shared" si="8"/>
        <v>58.19</v>
      </c>
      <c r="CW6" s="80" t="str">
        <f>IF(CW7="","",IF(CW7="-","【-】","【"&amp;SUBSTITUTE(TEXT(CW7,"#,##0.00"),"-","△")&amp;"】"))</f>
        <v>【57.83】</v>
      </c>
      <c r="CX6" s="88">
        <f t="shared" ref="CX6:DG6" si="9">IF(CX7="",NA(),CX7)</f>
        <v>100</v>
      </c>
      <c r="CY6" s="88">
        <f t="shared" si="9"/>
        <v>100</v>
      </c>
      <c r="CZ6" s="88">
        <f t="shared" si="9"/>
        <v>100</v>
      </c>
      <c r="DA6" s="88">
        <f t="shared" si="9"/>
        <v>100</v>
      </c>
      <c r="DB6" s="88">
        <f t="shared" si="9"/>
        <v>100</v>
      </c>
      <c r="DC6" s="88">
        <f t="shared" si="9"/>
        <v>67.489999999999995</v>
      </c>
      <c r="DD6" s="88">
        <f t="shared" si="9"/>
        <v>92.44</v>
      </c>
      <c r="DE6" s="88">
        <f t="shared" si="9"/>
        <v>89.66</v>
      </c>
      <c r="DF6" s="88">
        <f t="shared" si="9"/>
        <v>90.63</v>
      </c>
      <c r="DG6" s="88">
        <f t="shared" si="9"/>
        <v>87.8</v>
      </c>
      <c r="DH6" s="80" t="str">
        <f>IF(DH7="","",IF(DH7="-","【-】","【"&amp;SUBSTITUTE(TEXT(DH7,"#,##0.00"),"-","△")&amp;"】"))</f>
        <v>【77.67】</v>
      </c>
      <c r="DI6" s="80" t="e">
        <f t="shared" ref="DI6:DR6" si="10">IF(DI7="",NA(),DI7)</f>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e">
        <f t="shared" si="10"/>
        <v>#N/A</v>
      </c>
      <c r="DS6" s="80" t="str">
        <f>IF(DS7="","",IF(DS7="-","【-】","【"&amp;SUBSTITUTE(TEXT(DS7,"#,##0.00"),"-","△")&amp;"】"))</f>
        <v/>
      </c>
      <c r="DT6" s="80" t="e">
        <f t="shared" ref="DT6:EC6" si="11">IF(DT7="",NA(),DT7)</f>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e">
        <f t="shared" si="11"/>
        <v>#N/A</v>
      </c>
      <c r="ED6" s="80" t="str">
        <f>IF(ED7="","",IF(ED7="-","【-】","【"&amp;SUBSTITUTE(TEXT(ED7,"#,##0.00"),"-","△")&amp;"】"))</f>
        <v/>
      </c>
      <c r="EE6" s="88" t="str">
        <f t="shared" ref="EE6:EN6" si="12">IF(EE7="",NA(),EE7)</f>
        <v>-</v>
      </c>
      <c r="EF6" s="88" t="str">
        <f t="shared" si="12"/>
        <v>-</v>
      </c>
      <c r="EG6" s="88" t="str">
        <f t="shared" si="12"/>
        <v>-</v>
      </c>
      <c r="EH6" s="88" t="str">
        <f t="shared" si="12"/>
        <v>-</v>
      </c>
      <c r="EI6" s="88" t="str">
        <f t="shared" si="12"/>
        <v>-</v>
      </c>
      <c r="EJ6" s="88" t="str">
        <f t="shared" si="12"/>
        <v>-</v>
      </c>
      <c r="EK6" s="88" t="str">
        <f t="shared" si="12"/>
        <v>-</v>
      </c>
      <c r="EL6" s="88" t="str">
        <f t="shared" si="12"/>
        <v>-</v>
      </c>
      <c r="EM6" s="88" t="str">
        <f t="shared" si="12"/>
        <v>-</v>
      </c>
      <c r="EN6" s="88" t="str">
        <f t="shared" si="12"/>
        <v>-</v>
      </c>
      <c r="EO6" s="80" t="str">
        <f>IF(EO7="","",IF(EO7="-","【-】","【"&amp;SUBSTITUTE(TEXT(EO7,"#,##0.00"),"-","△")&amp;"】"))</f>
        <v>【-】</v>
      </c>
    </row>
    <row r="7" spans="1:145" s="65" customFormat="1">
      <c r="A7" s="66"/>
      <c r="B7" s="72">
        <v>2020</v>
      </c>
      <c r="C7" s="72">
        <v>442127</v>
      </c>
      <c r="D7" s="72">
        <v>47</v>
      </c>
      <c r="E7" s="72">
        <v>18</v>
      </c>
      <c r="F7" s="72">
        <v>0</v>
      </c>
      <c r="G7" s="72">
        <v>0</v>
      </c>
      <c r="H7" s="72" t="s">
        <v>96</v>
      </c>
      <c r="I7" s="72" t="s">
        <v>97</v>
      </c>
      <c r="J7" s="72" t="s">
        <v>98</v>
      </c>
      <c r="K7" s="72" t="s">
        <v>99</v>
      </c>
      <c r="L7" s="72" t="s">
        <v>100</v>
      </c>
      <c r="M7" s="72" t="s">
        <v>101</v>
      </c>
      <c r="N7" s="81" t="s">
        <v>40</v>
      </c>
      <c r="O7" s="81" t="s">
        <v>102</v>
      </c>
      <c r="P7" s="81">
        <v>4.13</v>
      </c>
      <c r="Q7" s="81">
        <v>100</v>
      </c>
      <c r="R7" s="81">
        <v>4430</v>
      </c>
      <c r="S7" s="81">
        <v>34692</v>
      </c>
      <c r="T7" s="81">
        <v>603.14</v>
      </c>
      <c r="U7" s="81">
        <v>57.52</v>
      </c>
      <c r="V7" s="81">
        <v>1424</v>
      </c>
      <c r="W7" s="81">
        <v>18.09</v>
      </c>
      <c r="X7" s="81">
        <v>78.72</v>
      </c>
      <c r="Y7" s="81">
        <v>103.21</v>
      </c>
      <c r="Z7" s="81">
        <v>103.56</v>
      </c>
      <c r="AA7" s="81">
        <v>103.78</v>
      </c>
      <c r="AB7" s="81">
        <v>106.68</v>
      </c>
      <c r="AC7" s="81">
        <v>97.02</v>
      </c>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v>0</v>
      </c>
      <c r="BG7" s="81">
        <v>161.88999999999999</v>
      </c>
      <c r="BH7" s="81">
        <v>0</v>
      </c>
      <c r="BI7" s="81">
        <v>0</v>
      </c>
      <c r="BJ7" s="81">
        <v>0</v>
      </c>
      <c r="BK7" s="81">
        <v>413.5</v>
      </c>
      <c r="BL7" s="81">
        <v>244.85</v>
      </c>
      <c r="BM7" s="81">
        <v>296.89</v>
      </c>
      <c r="BN7" s="81">
        <v>270.57</v>
      </c>
      <c r="BO7" s="81">
        <v>294.27</v>
      </c>
      <c r="BP7" s="81">
        <v>314.13</v>
      </c>
      <c r="BQ7" s="81">
        <v>71.459999999999994</v>
      </c>
      <c r="BR7" s="81">
        <v>71.19</v>
      </c>
      <c r="BS7" s="81">
        <v>67.19</v>
      </c>
      <c r="BT7" s="81">
        <v>76.680000000000007</v>
      </c>
      <c r="BU7" s="81">
        <v>68.52</v>
      </c>
      <c r="BV7" s="81">
        <v>55.84</v>
      </c>
      <c r="BW7" s="81">
        <v>64.78</v>
      </c>
      <c r="BX7" s="81">
        <v>63.06</v>
      </c>
      <c r="BY7" s="81">
        <v>62.5</v>
      </c>
      <c r="BZ7" s="81">
        <v>60.59</v>
      </c>
      <c r="CA7" s="81">
        <v>58.42</v>
      </c>
      <c r="CB7" s="81">
        <v>319.81</v>
      </c>
      <c r="CC7" s="81">
        <v>326.88</v>
      </c>
      <c r="CD7" s="81">
        <v>352.85</v>
      </c>
      <c r="CE7" s="81">
        <v>318.7</v>
      </c>
      <c r="CF7" s="81">
        <v>358.19</v>
      </c>
      <c r="CG7" s="81">
        <v>287.57</v>
      </c>
      <c r="CH7" s="81">
        <v>250.21</v>
      </c>
      <c r="CI7" s="81">
        <v>264.77</v>
      </c>
      <c r="CJ7" s="81">
        <v>269.33</v>
      </c>
      <c r="CK7" s="81">
        <v>280.23</v>
      </c>
      <c r="CL7" s="81">
        <v>282.27999999999997</v>
      </c>
      <c r="CM7" s="81">
        <v>100</v>
      </c>
      <c r="CN7" s="81">
        <v>100</v>
      </c>
      <c r="CO7" s="81">
        <v>100</v>
      </c>
      <c r="CP7" s="81">
        <v>100</v>
      </c>
      <c r="CQ7" s="81">
        <v>100</v>
      </c>
      <c r="CR7" s="81">
        <v>61.55</v>
      </c>
      <c r="CS7" s="81">
        <v>61.79</v>
      </c>
      <c r="CT7" s="81">
        <v>59.94</v>
      </c>
      <c r="CU7" s="81">
        <v>59.64</v>
      </c>
      <c r="CV7" s="81">
        <v>58.19</v>
      </c>
      <c r="CW7" s="81">
        <v>57.83</v>
      </c>
      <c r="CX7" s="81">
        <v>100</v>
      </c>
      <c r="CY7" s="81">
        <v>100</v>
      </c>
      <c r="CZ7" s="81">
        <v>100</v>
      </c>
      <c r="DA7" s="81">
        <v>100</v>
      </c>
      <c r="DB7" s="81">
        <v>100</v>
      </c>
      <c r="DC7" s="81">
        <v>67.489999999999995</v>
      </c>
      <c r="DD7" s="81">
        <v>92.44</v>
      </c>
      <c r="DE7" s="81">
        <v>89.66</v>
      </c>
      <c r="DF7" s="81">
        <v>90.63</v>
      </c>
      <c r="DG7" s="81">
        <v>87.8</v>
      </c>
      <c r="DH7" s="81">
        <v>77.67</v>
      </c>
      <c r="DI7" s="81"/>
      <c r="DJ7" s="81"/>
      <c r="DK7" s="81"/>
      <c r="DL7" s="81"/>
      <c r="DM7" s="81"/>
      <c r="DN7" s="81"/>
      <c r="DO7" s="81"/>
      <c r="DP7" s="81"/>
      <c r="DQ7" s="81"/>
      <c r="DR7" s="81"/>
      <c r="DS7" s="81"/>
      <c r="DT7" s="81"/>
      <c r="DU7" s="81"/>
      <c r="DV7" s="81"/>
      <c r="DW7" s="81"/>
      <c r="DX7" s="81"/>
      <c r="DY7" s="81"/>
      <c r="DZ7" s="81"/>
      <c r="EA7" s="81"/>
      <c r="EB7" s="81"/>
      <c r="EC7" s="81"/>
      <c r="ED7" s="81"/>
      <c r="EE7" s="81" t="s">
        <v>40</v>
      </c>
      <c r="EF7" s="81" t="s">
        <v>40</v>
      </c>
      <c r="EG7" s="81" t="s">
        <v>40</v>
      </c>
      <c r="EH7" s="81" t="s">
        <v>40</v>
      </c>
      <c r="EI7" s="81" t="s">
        <v>40</v>
      </c>
      <c r="EJ7" s="81" t="s">
        <v>40</v>
      </c>
      <c r="EK7" s="81" t="s">
        <v>40</v>
      </c>
      <c r="EL7" s="81" t="s">
        <v>40</v>
      </c>
      <c r="EM7" s="81" t="s">
        <v>40</v>
      </c>
      <c r="EN7" s="81" t="s">
        <v>40</v>
      </c>
      <c r="EO7" s="81" t="s">
        <v>40</v>
      </c>
    </row>
    <row r="8" spans="1:145">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row>
    <row r="9" spans="1:145">
      <c r="A9" s="67"/>
      <c r="B9" s="67" t="s">
        <v>104</v>
      </c>
      <c r="C9" s="67" t="s">
        <v>105</v>
      </c>
      <c r="D9" s="67" t="s">
        <v>106</v>
      </c>
      <c r="E9" s="67" t="s">
        <v>107</v>
      </c>
      <c r="F9" s="67" t="s">
        <v>108</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5">
      <c r="A10" s="67" t="s">
        <v>32</v>
      </c>
      <c r="B10" s="73">
        <f>DATEVALUE($B7+12-B11&amp;"/1/"&amp;B12)</f>
        <v>46753</v>
      </c>
      <c r="C10" s="73">
        <f>DATEVALUE($B7+12-C11&amp;"/1/"&amp;C12)</f>
        <v>47119</v>
      </c>
      <c r="D10" s="73">
        <f>DATEVALUE($B7+12-D11&amp;"/1/"&amp;D12)</f>
        <v>47484</v>
      </c>
      <c r="E10" s="74">
        <f>DATEVALUE($B7+12-E11&amp;"/1/"&amp;E12)</f>
        <v>47849</v>
      </c>
      <c r="F10" s="74">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2021-12-03T08:12:17Z</dcterms:created>
  <dcterms:modified xsi:type="dcterms:W3CDTF">2022-01-13T00:31:34Z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2022-01-13T00:31:34Z</vt:filetime>
  </property>
</Properties>
</file>