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12豊後大野市\"/>
    </mc:Choice>
  </mc:AlternateContent>
  <workbookProtection workbookAlgorithmName="SHA-512" workbookHashValue="8pUJ8MSLDmUD2C8XcCZgagbDunk0edy64gOdhk2NQWgh7qaOV89W4N79xCUOTzfSAL36ZPRA7kPNRd13fY6vDQ==" workbookSaltValue="YHSYyUP6ioHsBZscxYPC/A=="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<sst xmlns="http://schemas.openxmlformats.org/spreadsheetml/2006/main" count="319" uniqueCount="115">
  <si>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</si>
  <si>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</si>
  <si>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</si>
  <si>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</si>
  <si>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</si>
  <si>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</si>
  <si>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</si>
  <si>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</si>
  <si>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</si>
  <si>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</si>
  <si>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</si>
  <si>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</si>
  <si>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</si>
  <si>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</si>
  <si>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</si>
  <si>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</si>
  <si>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</si>
  <si>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</si>
  <si>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</si>
  <si>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</si>
  <si>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</si>
  <si>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</si>
  <si>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</si>
  <si>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</si>
  <si>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</si>
  <si>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</si>
  <si>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</si>
  <si>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</si>
  <si>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</si>
  <si>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</si>
  <si>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</si>
  <si>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</si>
  <si>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</si>
  <si>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</si>
  <si>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</si>
  <si>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</si>
  <si>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</si>
  <si>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</si>
  <si>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</si>
  <si>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</si>
  <si>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</si>
  <si>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</si>
  <si>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</si>
  <si>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</si>
  <si>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</si>
  <si>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</si>
  <si>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</si>
  <si>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</si>
  <si>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</si>
  <si>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</si>
  <si>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</si>
  <si>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</si>
  <si>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</si>
  <si>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</si>
  <si>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</si>
  <si>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</si>
  <si>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</si>
  <si>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</si>
  <si>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</si>
  <si>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</si>
  <si>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</si>
  <si>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</si>
  <si>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</si>
  <si>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</si>
  <si>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</si>
  <si>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</si>
  <si>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</si>
  <si>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</si>
  <si>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</si>
  <si>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</si>
  <si>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</si>
  <si>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</si>
  <si>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</si>
  <si>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</si>
  <si>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</si>
  <si>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</si>
  <si>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</si>
  <si>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</si>
  <si>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</si>
  <si>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</si>
  <si>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</si>
  <si>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</si>
  <si>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</si>
  <si>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</si>
  <si>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</si>
  <si>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</si>
  <si>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</si>
  <si>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</si>
  <si>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</si>
  <si>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</si>
  <si>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</si>
  <si>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</si>
  <si>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</si>
  <si>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</si>
  <si>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</si>
  <si>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</si>
  <si>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大分県　豊後大野市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</si>
  <si>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</si>
  <si>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</si>
  <si>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</si>
  <si>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</si>
  <si>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</si>
  <si>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</si>
  <si>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</si>
  <si>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</si>
  <si>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</si>
  <si>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</si>
  <si>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</si>
  <si>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</si>
  <si>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</si>
  <si>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</si>
  <si>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</si>
  <si>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①『有形固定資産減価償却率』・・・有形固定資産のうち償却対象資産の減価償却がどの程度進んでいるかを表す指標。平成１６年に整備完了した比較的新しい施設であることから低く抑えられています。</t>
    </r>
    <r>
      <rPr>
        <sz val="11"/>
        <color rgb="FFFF0000"/>
        <rFont val="ＭＳ ゴシック"/>
        <family val="3"/>
        <charset val="128"/>
      </rPr>
      <t xml:space="preserve">
</t>
    </r>
    <r>
      <rPr>
        <sz val="11"/>
        <rFont val="ＭＳ ゴシック"/>
        <family val="3"/>
        <charset val="128"/>
      </rPr>
      <t>②『管路経年化率』・・・法定耐用年数を超えた管路延長の割合を表す指標。平成１６年に整備完了した比較的新しい施設であることから低く抑えられています。</t>
    </r>
    <r>
      <rPr>
        <sz val="11"/>
        <color rgb="FFFF0000"/>
        <rFont val="ＭＳ ゴシック"/>
        <family val="3"/>
        <charset val="128"/>
      </rPr>
      <t xml:space="preserve">
</t>
    </r>
    <r>
      <rPr>
        <sz val="11"/>
        <rFont val="ＭＳ ゴシック"/>
        <family val="3"/>
        <charset val="128"/>
      </rPr>
      <t>③『管渠改善率』・・・当該年度に更新した管路延長の割合を表す指標。供用開始後１９年経過しているが、管渠の更新は行っていない。</t>
    </r>
    <rPh sb="81" eb="82">
      <t>ヒク</t>
    </rPh>
    <rPh sb="83" eb="84">
      <t>オサ</t>
    </rPh>
    <phoneticPr fontId="1"/>
  </si>
  <si>
    <r>
      <t>平成１１年度に供用開始し、平成１６年に整備完了した施設、令和２年度から地方公営企業法の一部を適用し企業会計化を行った。
比較的新しい施設であることから老朽化に関する指標は全国、類似団体平均を大きく下回り良好であり、</t>
    </r>
    <r>
      <rPr>
        <sz val="11"/>
        <rFont val="ＭＳ ゴシック"/>
        <family val="3"/>
        <charset val="128"/>
      </rPr>
      <t>経営についても、ほぼ全国、類似団体平均の運営ができている。
しかし、区域内人口の減少が進んでいくことが考えられるため、今後も引き続き未接続世帯への普及促進に努め、水洗化人口及び有収水量の増加を目指すと共に効率的な経営に努める必要があります。</t>
    </r>
    <rPh sb="0" eb="2">
      <t>ヘイセイ</t>
    </rPh>
    <rPh sb="4" eb="6">
      <t>ネンド</t>
    </rPh>
    <rPh sb="7" eb="9">
      <t>キョウヨウ</t>
    </rPh>
    <rPh sb="9" eb="11">
      <t>カイシ</t>
    </rPh>
    <rPh sb="28" eb="30">
      <t>レイワ</t>
    </rPh>
    <rPh sb="31" eb="33">
      <t>ネンド</t>
    </rPh>
    <rPh sb="35" eb="37">
      <t>チホウ</t>
    </rPh>
    <rPh sb="37" eb="39">
      <t>コウエイ</t>
    </rPh>
    <rPh sb="39" eb="41">
      <t>キギョウ</t>
    </rPh>
    <rPh sb="41" eb="42">
      <t>ホウ</t>
    </rPh>
    <rPh sb="43" eb="45">
      <t>イチブ</t>
    </rPh>
    <rPh sb="46" eb="48">
      <t>テキヨウ</t>
    </rPh>
    <rPh sb="49" eb="51">
      <t>キギョウ</t>
    </rPh>
    <rPh sb="51" eb="53">
      <t>カイケイ</t>
    </rPh>
    <rPh sb="53" eb="54">
      <t>カ</t>
    </rPh>
    <rPh sb="55" eb="56">
      <t>オコナ</t>
    </rPh>
    <rPh sb="60" eb="63">
      <t>ヒカクテキ</t>
    </rPh>
    <rPh sb="63" eb="64">
      <t>アタラ</t>
    </rPh>
    <rPh sb="66" eb="68">
      <t>シセツ</t>
    </rPh>
    <rPh sb="75" eb="77">
      <t>ロウキュウ</t>
    </rPh>
    <rPh sb="77" eb="78">
      <t>カ</t>
    </rPh>
    <rPh sb="79" eb="80">
      <t>カン</t>
    </rPh>
    <rPh sb="82" eb="84">
      <t>シヒョウ</t>
    </rPh>
    <rPh sb="85" eb="87">
      <t>ゼンコク</t>
    </rPh>
    <rPh sb="88" eb="90">
      <t>ルイジ</t>
    </rPh>
    <rPh sb="90" eb="92">
      <t>ダンタイ</t>
    </rPh>
    <rPh sb="92" eb="94">
      <t>ヘイキン</t>
    </rPh>
    <rPh sb="95" eb="96">
      <t>オオ</t>
    </rPh>
    <rPh sb="98" eb="100">
      <t>シタマワ</t>
    </rPh>
    <rPh sb="101" eb="103">
      <t>リョウコウ</t>
    </rPh>
    <rPh sb="107" eb="109">
      <t>ケイエイ</t>
    </rPh>
    <rPh sb="117" eb="119">
      <t>ゼンコク</t>
    </rPh>
    <rPh sb="120" eb="122">
      <t>ルイジ</t>
    </rPh>
    <rPh sb="122" eb="124">
      <t>ダンタイ</t>
    </rPh>
    <rPh sb="124" eb="126">
      <t>ヘイキン</t>
    </rPh>
    <rPh sb="127" eb="129">
      <t>ウンエイ</t>
    </rPh>
    <rPh sb="141" eb="144">
      <t>クイキナイ</t>
    </rPh>
    <rPh sb="144" eb="146">
      <t>ジンコウ</t>
    </rPh>
    <rPh sb="147" eb="149">
      <t>ゲンショウ</t>
    </rPh>
    <rPh sb="150" eb="151">
      <t>スス</t>
    </rPh>
    <rPh sb="158" eb="159">
      <t>カンガ</t>
    </rPh>
    <rPh sb="207" eb="208">
      <t>トモ</t>
    </rPh>
    <rPh sb="216" eb="217">
      <t>ツト</t>
    </rPh>
    <rPh sb="219" eb="221">
      <t>ヒツヨウ</t>
    </rPh>
    <phoneticPr fontId="1"/>
  </si>
  <si>
    <r>
      <t>①『収益的収支比率』・・・経常費用が経常収益でどの程度賄えているかを表す指標。全国・類似団体平均を上回っており健全な状況といえます。
②『累積欠損金比率』・・・営業収益に対する累積欠損金の状況を表す指標。欠損金はなく健全な状況といえます。
③『流動比率』・・・流動負債に対する流動資産の割合で短期債務に対する支払い能力を表す指標。比率は高く健全な状況といえます。
④『企業債残高対事業規模比率』・・・使用料収入に対する企業債残高の割合であり、企業債残高の規模を表す指標。</t>
    </r>
    <r>
      <rPr>
        <sz val="11"/>
        <color rgb="FFFF0000"/>
        <rFont val="ＭＳ ゴシック"/>
        <family val="3"/>
        <charset val="128"/>
      </rPr>
      <t xml:space="preserve">
</t>
    </r>
    <r>
      <rPr>
        <sz val="11"/>
        <rFont val="ＭＳ ゴシック"/>
        <family val="3"/>
        <charset val="128"/>
      </rPr>
      <t>⑤『経費回収率』・・・使用料で回収すべき経費を、どの程度使用料で賄えているかを表した指標。</t>
    </r>
    <r>
      <rPr>
        <sz val="11"/>
        <color theme="1"/>
        <rFont val="ＭＳ ゴシック"/>
        <family val="3"/>
        <charset val="128"/>
      </rPr>
      <t>全国・類似団体平均と同程度ではあるが、必要な経費を使用料収入で賄えていない。接続率の向上対策、経費削減に努める必要があります。</t>
    </r>
    <r>
      <rPr>
        <sz val="11"/>
        <color rgb="FFFF0000"/>
        <rFont val="ＭＳ ゴシック"/>
        <family val="3"/>
        <charset val="128"/>
      </rPr>
      <t xml:space="preserve">
</t>
    </r>
    <r>
      <rPr>
        <sz val="11"/>
        <rFont val="ＭＳ ゴシック"/>
        <family val="3"/>
        <charset val="128"/>
      </rPr>
      <t>⑥『汚水処理原価』・・・有収水量１㎥あたりについて、汚水処理に係るコストを表した指標。全国・類似団体平均より数値が高くコスト削減に努める必要があります。</t>
    </r>
    <r>
      <rPr>
        <sz val="11"/>
        <color rgb="FFFF0000"/>
        <rFont val="ＭＳ ゴシック"/>
        <family val="3"/>
        <charset val="128"/>
      </rPr>
      <t xml:space="preserve">
</t>
    </r>
    <r>
      <rPr>
        <sz val="11"/>
        <rFont val="ＭＳ ゴシック"/>
        <family val="3"/>
        <charset val="128"/>
      </rPr>
      <t>⑦『施設利用率』・・・処理能力に対する汚水処理量の割合で、施設の利用状況を判断する指標。全国・類似団体平均と同程度だが、更なる利用率向上に努める必要があります。</t>
    </r>
    <r>
      <rPr>
        <sz val="11"/>
        <color rgb="FFFF0000"/>
        <rFont val="ＭＳ ゴシック"/>
        <family val="3"/>
        <charset val="128"/>
      </rPr>
      <t xml:space="preserve">
</t>
    </r>
    <r>
      <rPr>
        <sz val="11"/>
        <rFont val="ＭＳ ゴシック"/>
        <family val="3"/>
        <charset val="128"/>
      </rPr>
      <t>⑧『水洗化率』・・・実際に水洗便所を設置して汚水を処理している人口の割合を表した指標。全国・類似団体同程度だが、更なる水洗化率向上に努める必要があります。</t>
    </r>
    <rPh sb="39" eb="41">
      <t>ゼンコク</t>
    </rPh>
    <rPh sb="46" eb="48">
      <t>ヘイキン</t>
    </rPh>
    <rPh sb="49" eb="51">
      <t>ウワマワ</t>
    </rPh>
    <rPh sb="55" eb="57">
      <t>ケンゼン</t>
    </rPh>
    <rPh sb="58" eb="60">
      <t>ジョウキョウ</t>
    </rPh>
    <rPh sb="102" eb="104">
      <t>ケッソン</t>
    </rPh>
    <rPh sb="104" eb="105">
      <t>キン</t>
    </rPh>
    <rPh sb="108" eb="110">
      <t>ケンゼン</t>
    </rPh>
    <rPh sb="165" eb="167">
      <t>ヒリツ</t>
    </rPh>
    <rPh sb="168" eb="169">
      <t>タカ</t>
    </rPh>
    <rPh sb="200" eb="203">
      <t>シヨウリョウ</t>
    </rPh>
    <rPh sb="284" eb="286">
      <t>ルイジ</t>
    </rPh>
    <rPh sb="286" eb="288">
      <t>ダンタイ</t>
    </rPh>
    <rPh sb="291" eb="294">
      <t>ドウテイド</t>
    </rPh>
    <rPh sb="306" eb="309">
      <t>シヨウリョウ</t>
    </rPh>
    <rPh sb="328" eb="330">
      <t>ケイヒ</t>
    </rPh>
    <rPh sb="395" eb="397">
      <t>ヘイキン</t>
    </rPh>
    <rPh sb="399" eb="401">
      <t>スウチ</t>
    </rPh>
    <rPh sb="402" eb="403">
      <t>タカ</t>
    </rPh>
    <rPh sb="476" eb="479">
      <t>ドウテイド</t>
    </rPh>
    <rPh sb="482" eb="483">
      <t>サラ</t>
    </rPh>
    <rPh sb="562" eb="565">
      <t>スイセンカ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</si>
</sst>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1"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rgb="FFFF0000"/>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rgb="FFFF0000"/>
      <name val="ＭＳ ゴシック"/>
      <family val="3"/>
      <charset val="128"/>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601-4B31-A1CB-11BCBD15FD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6601-4B31-A1CB-11BCBD15FD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c:v>
                </c:pt>
              </c:numCache>
            </c:numRef>
          </c:val>
          <c:extLst>
            <c:ext xmlns:c16="http://schemas.microsoft.com/office/drawing/2014/chart" uri="{C3380CC4-5D6E-409C-BE32-E72D297353CC}">
              <c16:uniqueId val="{00000000-A6F0-43D4-966A-01CCF62D55B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A6F0-43D4-966A-01CCF62D55B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85.39</c:v>
                </c:pt>
              </c:numCache>
            </c:numRef>
          </c:val>
          <c:extLst>
            <c:ext xmlns:c16="http://schemas.microsoft.com/office/drawing/2014/chart" uri="{C3380CC4-5D6E-409C-BE32-E72D297353CC}">
              <c16:uniqueId val="{00000000-A14F-4AD9-9C5A-5B9BDD2B8F8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A14F-4AD9-9C5A-5B9BDD2B8F8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117.26</c:v>
                </c:pt>
              </c:numCache>
            </c:numRef>
          </c:val>
          <c:extLst>
            <c:ext xmlns:c16="http://schemas.microsoft.com/office/drawing/2014/chart" uri="{C3380CC4-5D6E-409C-BE32-E72D297353CC}">
              <c16:uniqueId val="{00000000-3798-49BF-8289-AC3A13C1A1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3798-49BF-8289-AC3A13C1A1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c:v>
                </c:pt>
              </c:numCache>
            </c:numRef>
          </c:val>
          <c:extLst>
            <c:ext xmlns:c16="http://schemas.microsoft.com/office/drawing/2014/chart" uri="{C3380CC4-5D6E-409C-BE32-E72D297353CC}">
              <c16:uniqueId val="{00000000-B198-4A39-857A-D075E446C1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B198-4A39-857A-D075E446C1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A6B-4212-A538-22C8EA135B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A6B-4212-A538-22C8EA135B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A7B-44EC-96ED-E77062B3D8B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9A7B-44EC-96ED-E77062B3D8B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85.87</c:v>
                </c:pt>
              </c:numCache>
            </c:numRef>
          </c:val>
          <c:extLst>
            <c:ext xmlns:c16="http://schemas.microsoft.com/office/drawing/2014/chart" uri="{C3380CC4-5D6E-409C-BE32-E72D297353CC}">
              <c16:uniqueId val="{00000000-AC6A-4DCC-9B9E-21F0F0A4E3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AC6A-4DCC-9B9E-21F0F0A4E3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738-45F6-9514-C4CB3C8B6E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8738-45F6-9514-C4CB3C8B6E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74.84</c:v>
                </c:pt>
              </c:numCache>
            </c:numRef>
          </c:val>
          <c:extLst>
            <c:ext xmlns:c16="http://schemas.microsoft.com/office/drawing/2014/chart" uri="{C3380CC4-5D6E-409C-BE32-E72D297353CC}">
              <c16:uniqueId val="{00000000-8FDA-471E-AE80-94A8289B0B4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8FDA-471E-AE80-94A8289B0B4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248.23</c:v>
                </c:pt>
              </c:numCache>
            </c:numRef>
          </c:val>
          <c:extLst>
            <c:ext xmlns:c16="http://schemas.microsoft.com/office/drawing/2014/chart" uri="{C3380CC4-5D6E-409C-BE32-E72D297353CC}">
              <c16:uniqueId val="{00000000-1C3E-40D5-811F-57C12DDE95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1C3E-40D5-811F-57C12DDE95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【104.83】</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【61.55】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【45.34】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【1,260.21】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【84.75】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【215.41】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【75.29】</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【23.60】</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豊後大野市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15</v>
      </c>
      <c r="X7" s="44"/>
      <c r="Y7" s="44"/>
      <c r="Z7" s="44"/>
      <c r="AA7" s="44"/>
      <c r="AB7" s="44"/>
      <c r="AC7" s="44"/>
      <c r="AD7" s="44" t="s">
        <v>7</v>
      </c>
      <c r="AE7" s="44"/>
      <c r="AF7" s="44"/>
      <c r="AG7" s="44"/>
      <c r="AH7" s="44"/>
      <c r="AI7" s="44"/>
      <c r="AJ7" s="44"/>
      <c r="AK7" s="3"/>
      <c r="AL7" s="44" t="s">
        <v>17</v>
      </c>
      <c r="AM7" s="44"/>
      <c r="AN7" s="44"/>
      <c r="AO7" s="44"/>
      <c r="AP7" s="44"/>
      <c r="AQ7" s="44"/>
      <c r="AR7" s="44"/>
      <c r="AS7" s="44"/>
      <c r="AT7" s="44" t="s">
        <v>8</v>
      </c>
      <c r="AU7" s="44"/>
      <c r="AV7" s="44"/>
      <c r="AW7" s="44"/>
      <c r="AX7" s="44"/>
      <c r="AY7" s="44"/>
      <c r="AZ7" s="44"/>
      <c r="BA7" s="44"/>
      <c r="BB7" s="44" t="s">
        <v>18</v>
      </c>
      <c r="BC7" s="44"/>
      <c r="BD7" s="44"/>
      <c r="BE7" s="44"/>
      <c r="BF7" s="44"/>
      <c r="BG7" s="44"/>
      <c r="BH7" s="44"/>
      <c r="BI7" s="44"/>
      <c r="BJ7" s="3"/>
      <c r="BK7" s="3"/>
      <c r="BL7" s="15" t="s">
        <v>19</v>
      </c>
      <c r="BM7" s="16"/>
      <c r="BN7" s="16"/>
      <c r="BO7" s="16"/>
      <c r="BP7" s="16"/>
      <c r="BQ7" s="16"/>
      <c r="BR7" s="16"/>
      <c r="BS7" s="16"/>
      <c r="BT7" s="16"/>
      <c r="BU7" s="16"/>
      <c r="BV7" s="16"/>
      <c r="BW7" s="16"/>
      <c r="BX7" s="16"/>
      <c r="BY7" s="23"/>
    </row>
    <row r="8" spans="1:78" ht="18.75" customHeight="1" x14ac:dyDescent="0.15">
      <c r="A8" s="2"/>
      <c r="B8" s="45" t="str">
        <f>データ!I6</f>
        <v>法適用</v>
      </c>
      <c r="C8" s="45"/>
      <c r="D8" s="45"/>
      <c r="E8" s="45"/>
      <c r="F8" s="45"/>
      <c r="G8" s="45"/>
      <c r="H8" s="45"/>
      <c r="I8" s="45" t="str">
        <f>データ!J6</f>
        <v>下水道事業</v>
      </c>
      <c r="J8" s="45"/>
      <c r="K8" s="45"/>
      <c r="L8" s="45"/>
      <c r="M8" s="45"/>
      <c r="N8" s="45"/>
      <c r="O8" s="45"/>
      <c r="P8" s="45" t="str">
        <f>データ!K6</f>
        <v>特定環境保全公共下水道</v>
      </c>
      <c r="Q8" s="45"/>
      <c r="R8" s="45"/>
      <c r="S8" s="45"/>
      <c r="T8" s="45"/>
      <c r="U8" s="45"/>
      <c r="V8" s="45"/>
      <c r="W8" s="45" t="str">
        <f>データ!L6</f>
        <v>D2</v>
      </c>
      <c r="X8" s="45"/>
      <c r="Y8" s="45"/>
      <c r="Z8" s="45"/>
      <c r="AA8" s="45"/>
      <c r="AB8" s="45"/>
      <c r="AC8" s="45"/>
      <c r="AD8" s="46" t="str">
        <f>データ!$M$6</f>
        <v>非設置</v>
      </c>
      <c r="AE8" s="46"/>
      <c r="AF8" s="46"/>
      <c r="AG8" s="46"/>
      <c r="AH8" s="46"/>
      <c r="AI8" s="46"/>
      <c r="AJ8" s="46"/>
      <c r="AK8" s="3"/>
      <c r="AL8" s="47">
        <f>データ!S6</f>
        <v>34692</v>
      </c>
      <c r="AM8" s="47"/>
      <c r="AN8" s="47"/>
      <c r="AO8" s="47"/>
      <c r="AP8" s="47"/>
      <c r="AQ8" s="47"/>
      <c r="AR8" s="47"/>
      <c r="AS8" s="47"/>
      <c r="AT8" s="48">
        <f>データ!T6</f>
        <v>603.14</v>
      </c>
      <c r="AU8" s="48"/>
      <c r="AV8" s="48"/>
      <c r="AW8" s="48"/>
      <c r="AX8" s="48"/>
      <c r="AY8" s="48"/>
      <c r="AZ8" s="48"/>
      <c r="BA8" s="48"/>
      <c r="BB8" s="48">
        <f>データ!U6</f>
        <v>57.52</v>
      </c>
      <c r="BC8" s="48"/>
      <c r="BD8" s="48"/>
      <c r="BE8" s="48"/>
      <c r="BF8" s="48"/>
      <c r="BG8" s="48"/>
      <c r="BH8" s="48"/>
      <c r="BI8" s="48"/>
      <c r="BJ8" s="3"/>
      <c r="BK8" s="3"/>
      <c r="BL8" s="49" t="s">
        <v>14</v>
      </c>
      <c r="BM8" s="50"/>
      <c r="BN8" s="17" t="s">
        <v>21</v>
      </c>
      <c r="BO8" s="20"/>
      <c r="BP8" s="20"/>
      <c r="BQ8" s="20"/>
      <c r="BR8" s="20"/>
      <c r="BS8" s="20"/>
      <c r="BT8" s="20"/>
      <c r="BU8" s="20"/>
      <c r="BV8" s="20"/>
      <c r="BW8" s="20"/>
      <c r="BX8" s="20"/>
      <c r="BY8" s="24"/>
    </row>
    <row r="9" spans="1:78" ht="18.75" customHeight="1" x14ac:dyDescent="0.15">
      <c r="A9" s="2"/>
      <c r="B9" s="44" t="s">
        <v>22</v>
      </c>
      <c r="C9" s="44"/>
      <c r="D9" s="44"/>
      <c r="E9" s="44"/>
      <c r="F9" s="44"/>
      <c r="G9" s="44"/>
      <c r="H9" s="44"/>
      <c r="I9" s="44" t="s">
        <v>24</v>
      </c>
      <c r="J9" s="44"/>
      <c r="K9" s="44"/>
      <c r="L9" s="44"/>
      <c r="M9" s="44"/>
      <c r="N9" s="44"/>
      <c r="O9" s="44"/>
      <c r="P9" s="44" t="s">
        <v>25</v>
      </c>
      <c r="Q9" s="44"/>
      <c r="R9" s="44"/>
      <c r="S9" s="44"/>
      <c r="T9" s="44"/>
      <c r="U9" s="44"/>
      <c r="V9" s="44"/>
      <c r="W9" s="44" t="s">
        <v>28</v>
      </c>
      <c r="X9" s="44"/>
      <c r="Y9" s="44"/>
      <c r="Z9" s="44"/>
      <c r="AA9" s="44"/>
      <c r="AB9" s="44"/>
      <c r="AC9" s="44"/>
      <c r="AD9" s="44" t="s">
        <v>23</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f>データ!O6</f>
        <v>81.010000000000005</v>
      </c>
      <c r="J10" s="48"/>
      <c r="K10" s="48"/>
      <c r="L10" s="48"/>
      <c r="M10" s="48"/>
      <c r="N10" s="48"/>
      <c r="O10" s="48"/>
      <c r="P10" s="48">
        <f>データ!P6</f>
        <v>3.43</v>
      </c>
      <c r="Q10" s="48"/>
      <c r="R10" s="48"/>
      <c r="S10" s="48"/>
      <c r="T10" s="48"/>
      <c r="U10" s="48"/>
      <c r="V10" s="48"/>
      <c r="W10" s="48">
        <f>データ!Q6</f>
        <v>96.69</v>
      </c>
      <c r="X10" s="48"/>
      <c r="Y10" s="48"/>
      <c r="Z10" s="48"/>
      <c r="AA10" s="48"/>
      <c r="AB10" s="48"/>
      <c r="AC10" s="48"/>
      <c r="AD10" s="47">
        <f>データ!R6</f>
        <v>3680</v>
      </c>
      <c r="AE10" s="47"/>
      <c r="AF10" s="47"/>
      <c r="AG10" s="47"/>
      <c r="AH10" s="47"/>
      <c r="AI10" s="47"/>
      <c r="AJ10" s="47"/>
      <c r="AK10" s="2"/>
      <c r="AL10" s="47">
        <f>データ!V6</f>
        <v>1184</v>
      </c>
      <c r="AM10" s="47"/>
      <c r="AN10" s="47"/>
      <c r="AO10" s="47"/>
      <c r="AP10" s="47"/>
      <c r="AQ10" s="47"/>
      <c r="AR10" s="47"/>
      <c r="AS10" s="47"/>
      <c r="AT10" s="48">
        <f>データ!W6</f>
        <v>0.77</v>
      </c>
      <c r="AU10" s="48"/>
      <c r="AV10" s="48"/>
      <c r="AW10" s="48"/>
      <c r="AX10" s="48"/>
      <c r="AY10" s="48"/>
      <c r="AZ10" s="48"/>
      <c r="BA10" s="48"/>
      <c r="BB10" s="48">
        <f>データ!X6</f>
        <v>1537.66</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114</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3"/>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3"/>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3"/>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3"/>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3"/>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3"/>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3"/>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3"/>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3"/>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3"/>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3"/>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3"/>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3"/>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3"/>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3"/>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3"/>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3"/>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3"/>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3"/>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3"/>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3"/>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3"/>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3"/>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3"/>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3"/>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3"/>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3"/>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4"/>
      <c r="BM44" s="75"/>
      <c r="BN44" s="75"/>
      <c r="BO44" s="75"/>
      <c r="BP44" s="75"/>
      <c r="BQ44" s="75"/>
      <c r="BR44" s="75"/>
      <c r="BS44" s="75"/>
      <c r="BT44" s="75"/>
      <c r="BU44" s="75"/>
      <c r="BV44" s="75"/>
      <c r="BW44" s="75"/>
      <c r="BX44" s="75"/>
      <c r="BY44" s="75"/>
      <c r="BZ44" s="76"/>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3"/>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3"/>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3"/>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3"/>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3"/>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3"/>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3"/>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3"/>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3"/>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3"/>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3"/>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3"/>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3"/>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3"/>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3"/>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4"/>
      <c r="BM63" s="75"/>
      <c r="BN63" s="75"/>
      <c r="BO63" s="75"/>
      <c r="BP63" s="75"/>
      <c r="BQ63" s="75"/>
      <c r="BR63" s="75"/>
      <c r="BS63" s="75"/>
      <c r="BT63" s="75"/>
      <c r="BU63" s="75"/>
      <c r="BV63" s="75"/>
      <c r="BW63" s="75"/>
      <c r="BX63" s="75"/>
      <c r="BY63" s="75"/>
      <c r="BZ63" s="7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3"/>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3"/>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3"/>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3"/>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3"/>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3"/>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3"/>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3"/>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3"/>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3"/>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3"/>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3"/>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3"/>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3"/>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3"/>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4"/>
      <c r="BM82" s="75"/>
      <c r="BN82" s="75"/>
      <c r="BO82" s="75"/>
      <c r="BP82" s="75"/>
      <c r="BQ82" s="75"/>
      <c r="BR82" s="75"/>
      <c r="BS82" s="75"/>
      <c r="BT82" s="75"/>
      <c r="BU82" s="75"/>
      <c r="BV82" s="75"/>
      <c r="BW82" s="75"/>
      <c r="BX82" s="75"/>
      <c r="BY82" s="75"/>
      <c r="BZ82" s="76"/>
    </row>
    <row r="83" spans="1:78" x14ac:dyDescent="0.15">
      <c r="C83" s="2" t="s">
        <v>42</v>
      </c>
    </row>
    <row r="84" spans="1:78" hidden="1" x14ac:dyDescent="0.15">
      <c r="B84" s="6" t="s">
        <v>43</v>
      </c>
      <c r="C84" s="6"/>
      <c r="D84" s="6"/>
      <c r="E84" s="6" t="s">
        <v>44</v>
      </c>
      <c r="F84" s="6" t="s">
        <v>46</v>
      </c>
      <c r="G84" s="6" t="s">
        <v>47</v>
      </c>
      <c r="H84" s="6" t="s">
        <v>0</v>
      </c>
      <c r="I84" s="6" t="s">
        <v>11</v>
      </c>
      <c r="J84" s="6" t="s">
        <v>48</v>
      </c>
      <c r="K84" s="6" t="s">
        <v>49</v>
      </c>
      <c r="L84" s="6" t="s">
        <v>33</v>
      </c>
      <c r="M84" s="6" t="s">
        <v>37</v>
      </c>
      <c r="N84" s="6" t="s">
        <v>50</v>
      </c>
      <c r="O84" s="6" t="s">
        <v>52</v>
      </c>
    </row>
    <row r="85" spans="1:78" hidden="1" x14ac:dyDescent="0.15">
      <c r="B85" s="6"/>
      <c r="C85" s="6"/>
      <c r="D85" s="6"/>
      <c r="E85" s="6" t="str">
        <f>データ!AI6</f>
        <v>【104.83】</v>
      </c>
      <c r="F85" s="6" t="str">
        <f>データ!AT6</f>
        <v>【61.55】</v>
      </c>
      <c r="G85" s="6" t="str">
        <f>データ!BE6</f>
        <v>【45.34】</v>
      </c>
      <c r="H85" s="6" t="str">
        <f>データ!BP6</f>
        <v>【1,260.21】</v>
      </c>
      <c r="I85" s="6" t="str">
        <f>データ!CA6</f>
        <v>【75.29】</v>
      </c>
      <c r="J85" s="6" t="str">
        <f>データ!CL6</f>
        <v>【215.41】</v>
      </c>
      <c r="K85" s="6" t="str">
        <f>データ!CW6</f>
        <v>【42.90】</v>
      </c>
      <c r="L85" s="6" t="str">
        <f>データ!DH6</f>
        <v>【84.75】</v>
      </c>
      <c r="M85" s="6" t="str">
        <f>データ!DS6</f>
        <v>【23.60】</v>
      </c>
      <c r="N85" s="6" t="str">
        <f>データ!ED6</f>
        <v>【0.01】</v>
      </c>
      <c r="O85" s="6" t="str">
        <f>データ!EO6</f>
        <v>【0.30】</v>
      </c>
    </row>
  </sheetData>
  <sheetProtection algorithmName="SHA-512" hashValue="ZerILRs4EgcPAWnuGwy+a6ri/UtpjgYYc/LtjxBCR16JVGA7uKLqOORh0cgfij4NGhKkVr59xRqAma/0KyEnCw==" saltValue="1oFXjFwI+3GT8Kg3kOyi9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8" x14ac:dyDescent="0.15">
      <c r="A2" s="28" t="s">
        <v>55</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8" x14ac:dyDescent="0.15">
      <c r="A3" s="28" t="s">
        <v>20</v>
      </c>
      <c r="B3" s="30" t="s">
        <v>34</v>
      </c>
      <c r="C3" s="30" t="s">
        <v>57</v>
      </c>
      <c r="D3" s="30" t="s">
        <v>58</v>
      </c>
      <c r="E3" s="30" t="s">
        <v>6</v>
      </c>
      <c r="F3" s="30" t="s">
        <v>5</v>
      </c>
      <c r="G3" s="30" t="s">
        <v>26</v>
      </c>
      <c r="H3" s="79" t="s">
        <v>59</v>
      </c>
      <c r="I3" s="80"/>
      <c r="J3" s="80"/>
      <c r="K3" s="80"/>
      <c r="L3" s="80"/>
      <c r="M3" s="80"/>
      <c r="N3" s="80"/>
      <c r="O3" s="80"/>
      <c r="P3" s="80"/>
      <c r="Q3" s="80"/>
      <c r="R3" s="80"/>
      <c r="S3" s="80"/>
      <c r="T3" s="80"/>
      <c r="U3" s="80"/>
      <c r="V3" s="80"/>
      <c r="W3" s="80"/>
      <c r="X3" s="81"/>
      <c r="Y3" s="77"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9</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8" t="s">
        <v>60</v>
      </c>
      <c r="B4" s="31"/>
      <c r="C4" s="31"/>
      <c r="D4" s="31"/>
      <c r="E4" s="31"/>
      <c r="F4" s="31"/>
      <c r="G4" s="31"/>
      <c r="H4" s="82"/>
      <c r="I4" s="83"/>
      <c r="J4" s="83"/>
      <c r="K4" s="83"/>
      <c r="L4" s="83"/>
      <c r="M4" s="83"/>
      <c r="N4" s="83"/>
      <c r="O4" s="83"/>
      <c r="P4" s="83"/>
      <c r="Q4" s="83"/>
      <c r="R4" s="83"/>
      <c r="S4" s="83"/>
      <c r="T4" s="83"/>
      <c r="U4" s="83"/>
      <c r="V4" s="83"/>
      <c r="W4" s="83"/>
      <c r="X4" s="84"/>
      <c r="Y4" s="78" t="s">
        <v>51</v>
      </c>
      <c r="Z4" s="78"/>
      <c r="AA4" s="78"/>
      <c r="AB4" s="78"/>
      <c r="AC4" s="78"/>
      <c r="AD4" s="78"/>
      <c r="AE4" s="78"/>
      <c r="AF4" s="78"/>
      <c r="AG4" s="78"/>
      <c r="AH4" s="78"/>
      <c r="AI4" s="78"/>
      <c r="AJ4" s="78" t="s">
        <v>45</v>
      </c>
      <c r="AK4" s="78"/>
      <c r="AL4" s="78"/>
      <c r="AM4" s="78"/>
      <c r="AN4" s="78"/>
      <c r="AO4" s="78"/>
      <c r="AP4" s="78"/>
      <c r="AQ4" s="78"/>
      <c r="AR4" s="78"/>
      <c r="AS4" s="78"/>
      <c r="AT4" s="78"/>
      <c r="AU4" s="78" t="s">
        <v>29</v>
      </c>
      <c r="AV4" s="78"/>
      <c r="AW4" s="78"/>
      <c r="AX4" s="78"/>
      <c r="AY4" s="78"/>
      <c r="AZ4" s="78"/>
      <c r="BA4" s="78"/>
      <c r="BB4" s="78"/>
      <c r="BC4" s="78"/>
      <c r="BD4" s="78"/>
      <c r="BE4" s="78"/>
      <c r="BF4" s="78" t="s">
        <v>61</v>
      </c>
      <c r="BG4" s="78"/>
      <c r="BH4" s="78"/>
      <c r="BI4" s="78"/>
      <c r="BJ4" s="78"/>
      <c r="BK4" s="78"/>
      <c r="BL4" s="78"/>
      <c r="BM4" s="78"/>
      <c r="BN4" s="78"/>
      <c r="BO4" s="78"/>
      <c r="BP4" s="78"/>
      <c r="BQ4" s="78" t="s">
        <v>16</v>
      </c>
      <c r="BR4" s="78"/>
      <c r="BS4" s="78"/>
      <c r="BT4" s="78"/>
      <c r="BU4" s="78"/>
      <c r="BV4" s="78"/>
      <c r="BW4" s="78"/>
      <c r="BX4" s="78"/>
      <c r="BY4" s="78"/>
      <c r="BZ4" s="78"/>
      <c r="CA4" s="78"/>
      <c r="CB4" s="78" t="s">
        <v>62</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8" x14ac:dyDescent="0.15">
      <c r="A5" s="28" t="s">
        <v>69</v>
      </c>
      <c r="B5" s="32"/>
      <c r="C5" s="32"/>
      <c r="D5" s="32"/>
      <c r="E5" s="32"/>
      <c r="F5" s="32"/>
      <c r="G5" s="32"/>
      <c r="H5" s="37" t="s">
        <v>56</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43</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8" s="27" customFormat="1" x14ac:dyDescent="0.15">
      <c r="A6" s="28" t="s">
        <v>95</v>
      </c>
      <c r="B6" s="33">
        <f t="shared" ref="B6:X6" si="1">B7</f>
        <v>2020</v>
      </c>
      <c r="C6" s="33">
        <f t="shared" si="1"/>
        <v>442127</v>
      </c>
      <c r="D6" s="33">
        <f t="shared" si="1"/>
        <v>46</v>
      </c>
      <c r="E6" s="33">
        <f t="shared" si="1"/>
        <v>17</v>
      </c>
      <c r="F6" s="33">
        <f t="shared" si="1"/>
        <v>4</v>
      </c>
      <c r="G6" s="33">
        <f t="shared" si="1"/>
        <v>0</v>
      </c>
      <c r="H6" s="33" t="str">
        <f t="shared" si="1"/>
        <v>大分県　豊後大野市</v>
      </c>
      <c r="I6" s="33" t="str">
        <f t="shared" si="1"/>
        <v>法適用</v>
      </c>
      <c r="J6" s="33" t="str">
        <f t="shared" si="1"/>
        <v>下水道事業</v>
      </c>
      <c r="K6" s="33" t="str">
        <f t="shared" si="1"/>
        <v>特定環境保全公共下水道</v>
      </c>
      <c r="L6" s="33" t="str">
        <f t="shared" si="1"/>
        <v>D2</v>
      </c>
      <c r="M6" s="33" t="str">
        <f t="shared" si="1"/>
        <v>非設置</v>
      </c>
      <c r="N6" s="38" t="str">
        <f t="shared" si="1"/>
        <v>-</v>
      </c>
      <c r="O6" s="38">
        <f t="shared" si="1"/>
        <v>81.010000000000005</v>
      </c>
      <c r="P6" s="38">
        <f t="shared" si="1"/>
        <v>3.43</v>
      </c>
      <c r="Q6" s="38">
        <f t="shared" si="1"/>
        <v>96.69</v>
      </c>
      <c r="R6" s="38">
        <f t="shared" si="1"/>
        <v>3680</v>
      </c>
      <c r="S6" s="38">
        <f t="shared" si="1"/>
        <v>34692</v>
      </c>
      <c r="T6" s="38">
        <f t="shared" si="1"/>
        <v>603.14</v>
      </c>
      <c r="U6" s="38">
        <f t="shared" si="1"/>
        <v>57.52</v>
      </c>
      <c r="V6" s="38">
        <f t="shared" si="1"/>
        <v>1184</v>
      </c>
      <c r="W6" s="38">
        <f t="shared" si="1"/>
        <v>0.77</v>
      </c>
      <c r="X6" s="38">
        <f t="shared" si="1"/>
        <v>1537.66</v>
      </c>
      <c r="Y6" s="42" t="str">
        <f t="shared" ref="Y6:AH6" si="2">IF(Y7="",NA(),Y7)</f>
        <v>-</v>
      </c>
      <c r="Z6" s="42" t="str">
        <f t="shared" si="2"/>
        <v>-</v>
      </c>
      <c r="AA6" s="42" t="str">
        <f t="shared" si="2"/>
        <v>-</v>
      </c>
      <c r="AB6" s="42" t="str">
        <f t="shared" si="2"/>
        <v>-</v>
      </c>
      <c r="AC6" s="42">
        <f t="shared" si="2"/>
        <v>117.26</v>
      </c>
      <c r="AD6" s="42" t="str">
        <f t="shared" si="2"/>
        <v>-</v>
      </c>
      <c r="AE6" s="42" t="str">
        <f t="shared" si="2"/>
        <v>-</v>
      </c>
      <c r="AF6" s="42" t="str">
        <f t="shared" si="2"/>
        <v>-</v>
      </c>
      <c r="AG6" s="42" t="str">
        <f t="shared" si="2"/>
        <v>-</v>
      </c>
      <c r="AH6" s="42">
        <f t="shared" si="2"/>
        <v>105.78</v>
      </c>
      <c r="AI6" s="38" t="str">
        <f>IF(AI7="","",IF(AI7="-","【-】","【"&amp;SUBSTITUTE(TEXT(AI7,"#,##0.00"),"-","△")&amp;"】"))</f>
        <v>【104.83】</v>
      </c>
      <c r="AJ6" s="42" t="str">
        <f t="shared" ref="AJ6:AS6" si="3">IF(AJ7="",NA(),AJ7)</f>
        <v>-</v>
      </c>
      <c r="AK6" s="42" t="str">
        <f t="shared" si="3"/>
        <v>-</v>
      </c>
      <c r="AL6" s="42" t="str">
        <f t="shared" si="3"/>
        <v>-</v>
      </c>
      <c r="AM6" s="42" t="str">
        <f t="shared" si="3"/>
        <v>-</v>
      </c>
      <c r="AN6" s="38">
        <f t="shared" si="3"/>
        <v>0</v>
      </c>
      <c r="AO6" s="42" t="str">
        <f t="shared" si="3"/>
        <v>-</v>
      </c>
      <c r="AP6" s="42" t="str">
        <f t="shared" si="3"/>
        <v>-</v>
      </c>
      <c r="AQ6" s="42" t="str">
        <f t="shared" si="3"/>
        <v>-</v>
      </c>
      <c r="AR6" s="42" t="str">
        <f t="shared" si="3"/>
        <v>-</v>
      </c>
      <c r="AS6" s="42">
        <f t="shared" si="3"/>
        <v>63.96</v>
      </c>
      <c r="AT6" s="38" t="str">
        <f>IF(AT7="","",IF(AT7="-","【-】","【"&amp;SUBSTITUTE(TEXT(AT7,"#,##0.00"),"-","△")&amp;"】"))</f>
        <v>【61.55】</v>
      </c>
      <c r="AU6" s="42" t="str">
        <f t="shared" ref="AU6:BD6" si="4">IF(AU7="",NA(),AU7)</f>
        <v>-</v>
      </c>
      <c r="AV6" s="42" t="str">
        <f t="shared" si="4"/>
        <v>-</v>
      </c>
      <c r="AW6" s="42" t="str">
        <f t="shared" si="4"/>
        <v>-</v>
      </c>
      <c r="AX6" s="42" t="str">
        <f t="shared" si="4"/>
        <v>-</v>
      </c>
      <c r="AY6" s="42">
        <f t="shared" si="4"/>
        <v>85.87</v>
      </c>
      <c r="AZ6" s="42" t="str">
        <f t="shared" si="4"/>
        <v>-</v>
      </c>
      <c r="BA6" s="42" t="str">
        <f t="shared" si="4"/>
        <v>-</v>
      </c>
      <c r="BB6" s="42" t="str">
        <f t="shared" si="4"/>
        <v>-</v>
      </c>
      <c r="BC6" s="42" t="str">
        <f t="shared" si="4"/>
        <v>-</v>
      </c>
      <c r="BD6" s="42">
        <f t="shared" si="4"/>
        <v>44.24</v>
      </c>
      <c r="BE6" s="38" t="str">
        <f>IF(BE7="","",IF(BE7="-","【-】","【"&amp;SUBSTITUTE(TEXT(BE7,"#,##0.00"),"-","△")&amp;"】"))</f>
        <v>【45.34】</v>
      </c>
      <c r="BF6" s="42" t="str">
        <f t="shared" ref="BF6:BO6" si="5">IF(BF7="",NA(),BF7)</f>
        <v>-</v>
      </c>
      <c r="BG6" s="42" t="str">
        <f t="shared" si="5"/>
        <v>-</v>
      </c>
      <c r="BH6" s="42" t="str">
        <f t="shared" si="5"/>
        <v>-</v>
      </c>
      <c r="BI6" s="42" t="str">
        <f t="shared" si="5"/>
        <v>-</v>
      </c>
      <c r="BJ6" s="38">
        <f t="shared" si="5"/>
        <v>0</v>
      </c>
      <c r="BK6" s="42" t="str">
        <f t="shared" si="5"/>
        <v>-</v>
      </c>
      <c r="BL6" s="42" t="str">
        <f t="shared" si="5"/>
        <v>-</v>
      </c>
      <c r="BM6" s="42" t="str">
        <f t="shared" si="5"/>
        <v>-</v>
      </c>
      <c r="BN6" s="42" t="str">
        <f t="shared" si="5"/>
        <v>-</v>
      </c>
      <c r="BO6" s="42">
        <f t="shared" si="5"/>
        <v>1258.43</v>
      </c>
      <c r="BP6" s="38" t="str">
        <f>IF(BP7="","",IF(BP7="-","【-】","【"&amp;SUBSTITUTE(TEXT(BP7,"#,##0.00"),"-","△")&amp;"】"))</f>
        <v>【1,260.21】</v>
      </c>
      <c r="BQ6" s="42" t="str">
        <f t="shared" ref="BQ6:BZ6" si="6">IF(BQ7="",NA(),BQ7)</f>
        <v>-</v>
      </c>
      <c r="BR6" s="42" t="str">
        <f t="shared" si="6"/>
        <v>-</v>
      </c>
      <c r="BS6" s="42" t="str">
        <f t="shared" si="6"/>
        <v>-</v>
      </c>
      <c r="BT6" s="42" t="str">
        <f t="shared" si="6"/>
        <v>-</v>
      </c>
      <c r="BU6" s="42">
        <f t="shared" si="6"/>
        <v>74.84</v>
      </c>
      <c r="BV6" s="42" t="str">
        <f t="shared" si="6"/>
        <v>-</v>
      </c>
      <c r="BW6" s="42" t="str">
        <f t="shared" si="6"/>
        <v>-</v>
      </c>
      <c r="BX6" s="42" t="str">
        <f t="shared" si="6"/>
        <v>-</v>
      </c>
      <c r="BY6" s="42" t="str">
        <f t="shared" si="6"/>
        <v>-</v>
      </c>
      <c r="BZ6" s="42">
        <f t="shared" si="6"/>
        <v>73.36</v>
      </c>
      <c r="CA6" s="38" t="str">
        <f>IF(CA7="","",IF(CA7="-","【-】","【"&amp;SUBSTITUTE(TEXT(CA7,"#,##0.00"),"-","△")&amp;"】"))</f>
        <v>【75.29】</v>
      </c>
      <c r="CB6" s="42" t="str">
        <f t="shared" ref="CB6:CK6" si="7">IF(CB7="",NA(),CB7)</f>
        <v>-</v>
      </c>
      <c r="CC6" s="42" t="str">
        <f t="shared" si="7"/>
        <v>-</v>
      </c>
      <c r="CD6" s="42" t="str">
        <f t="shared" si="7"/>
        <v>-</v>
      </c>
      <c r="CE6" s="42" t="str">
        <f t="shared" si="7"/>
        <v>-</v>
      </c>
      <c r="CF6" s="42">
        <f t="shared" si="7"/>
        <v>248.23</v>
      </c>
      <c r="CG6" s="42" t="str">
        <f t="shared" si="7"/>
        <v>-</v>
      </c>
      <c r="CH6" s="42" t="str">
        <f t="shared" si="7"/>
        <v>-</v>
      </c>
      <c r="CI6" s="42" t="str">
        <f t="shared" si="7"/>
        <v>-</v>
      </c>
      <c r="CJ6" s="42" t="str">
        <f t="shared" si="7"/>
        <v>-</v>
      </c>
      <c r="CK6" s="42">
        <f t="shared" si="7"/>
        <v>224.88</v>
      </c>
      <c r="CL6" s="38" t="str">
        <f>IF(CL7="","",IF(CL7="-","【-】","【"&amp;SUBSTITUTE(TEXT(CL7,"#,##0.00"),"-","△")&amp;"】"))</f>
        <v>【215.41】</v>
      </c>
      <c r="CM6" s="42" t="str">
        <f t="shared" ref="CM6:CV6" si="8">IF(CM7="",NA(),CM7)</f>
        <v>-</v>
      </c>
      <c r="CN6" s="42" t="str">
        <f t="shared" si="8"/>
        <v>-</v>
      </c>
      <c r="CO6" s="42" t="str">
        <f t="shared" si="8"/>
        <v>-</v>
      </c>
      <c r="CP6" s="42" t="str">
        <f t="shared" si="8"/>
        <v>-</v>
      </c>
      <c r="CQ6" s="42">
        <f t="shared" si="8"/>
        <v>44</v>
      </c>
      <c r="CR6" s="42" t="str">
        <f t="shared" si="8"/>
        <v>-</v>
      </c>
      <c r="CS6" s="42" t="str">
        <f t="shared" si="8"/>
        <v>-</v>
      </c>
      <c r="CT6" s="42" t="str">
        <f t="shared" si="8"/>
        <v>-</v>
      </c>
      <c r="CU6" s="42" t="str">
        <f t="shared" si="8"/>
        <v>-</v>
      </c>
      <c r="CV6" s="42">
        <f t="shared" si="8"/>
        <v>42.4</v>
      </c>
      <c r="CW6" s="38" t="str">
        <f>IF(CW7="","",IF(CW7="-","【-】","【"&amp;SUBSTITUTE(TEXT(CW7,"#,##0.00"),"-","△")&amp;"】"))</f>
        <v>【42.90】</v>
      </c>
      <c r="CX6" s="42" t="str">
        <f t="shared" ref="CX6:DG6" si="9">IF(CX7="",NA(),CX7)</f>
        <v>-</v>
      </c>
      <c r="CY6" s="42" t="str">
        <f t="shared" si="9"/>
        <v>-</v>
      </c>
      <c r="CZ6" s="42" t="str">
        <f t="shared" si="9"/>
        <v>-</v>
      </c>
      <c r="DA6" s="42" t="str">
        <f t="shared" si="9"/>
        <v>-</v>
      </c>
      <c r="DB6" s="42">
        <f t="shared" si="9"/>
        <v>85.39</v>
      </c>
      <c r="DC6" s="42" t="str">
        <f t="shared" si="9"/>
        <v>-</v>
      </c>
      <c r="DD6" s="42" t="str">
        <f t="shared" si="9"/>
        <v>-</v>
      </c>
      <c r="DE6" s="42" t="str">
        <f t="shared" si="9"/>
        <v>-</v>
      </c>
      <c r="DF6" s="42" t="str">
        <f t="shared" si="9"/>
        <v>-</v>
      </c>
      <c r="DG6" s="42">
        <f t="shared" si="9"/>
        <v>84.19</v>
      </c>
      <c r="DH6" s="38" t="str">
        <f>IF(DH7="","",IF(DH7="-","【-】","【"&amp;SUBSTITUTE(TEXT(DH7,"#,##0.00"),"-","△")&amp;"】"))</f>
        <v>【84.75】</v>
      </c>
      <c r="DI6" s="42" t="str">
        <f t="shared" ref="DI6:DR6" si="10">IF(DI7="",NA(),DI7)</f>
        <v>-</v>
      </c>
      <c r="DJ6" s="42" t="str">
        <f t="shared" si="10"/>
        <v>-</v>
      </c>
      <c r="DK6" s="42" t="str">
        <f t="shared" si="10"/>
        <v>-</v>
      </c>
      <c r="DL6" s="42" t="str">
        <f t="shared" si="10"/>
        <v>-</v>
      </c>
      <c r="DM6" s="42">
        <f t="shared" si="10"/>
        <v>4.3</v>
      </c>
      <c r="DN6" s="42" t="str">
        <f t="shared" si="10"/>
        <v>-</v>
      </c>
      <c r="DO6" s="42" t="str">
        <f t="shared" si="10"/>
        <v>-</v>
      </c>
      <c r="DP6" s="42" t="str">
        <f t="shared" si="10"/>
        <v>-</v>
      </c>
      <c r="DQ6" s="42" t="str">
        <f t="shared" si="10"/>
        <v>-</v>
      </c>
      <c r="DR6" s="42">
        <f t="shared" si="10"/>
        <v>21.36</v>
      </c>
      <c r="DS6" s="38" t="str">
        <f>IF(DS7="","",IF(DS7="-","【-】","【"&amp;SUBSTITUTE(TEXT(DS7,"#,##0.00"),"-","△")&amp;"】"))</f>
        <v>【23.60】</v>
      </c>
      <c r="DT6" s="42" t="str">
        <f t="shared" ref="DT6:EC6" si="11">IF(DT7="",NA(),DT7)</f>
        <v>-</v>
      </c>
      <c r="DU6" s="42" t="str">
        <f t="shared" si="11"/>
        <v>-</v>
      </c>
      <c r="DV6" s="42" t="str">
        <f t="shared" si="11"/>
        <v>-</v>
      </c>
      <c r="DW6" s="42" t="str">
        <f t="shared" si="11"/>
        <v>-</v>
      </c>
      <c r="DX6" s="38">
        <f t="shared" si="11"/>
        <v>0</v>
      </c>
      <c r="DY6" s="42" t="str">
        <f t="shared" si="11"/>
        <v>-</v>
      </c>
      <c r="DZ6" s="42" t="str">
        <f t="shared" si="11"/>
        <v>-</v>
      </c>
      <c r="EA6" s="42" t="str">
        <f t="shared" si="11"/>
        <v>-</v>
      </c>
      <c r="EB6" s="42" t="str">
        <f t="shared" si="11"/>
        <v>-</v>
      </c>
      <c r="EC6" s="42">
        <f t="shared" si="11"/>
        <v>0.01</v>
      </c>
      <c r="ED6" s="38" t="str">
        <f>IF(ED7="","",IF(ED7="-","【-】","【"&amp;SUBSTITUTE(TEXT(ED7,"#,##0.00"),"-","△")&amp;"】"))</f>
        <v>【0.01】</v>
      </c>
      <c r="EE6" s="42" t="str">
        <f t="shared" ref="EE6:EN6" si="12">IF(EE7="",NA(),EE7)</f>
        <v>-</v>
      </c>
      <c r="EF6" s="42" t="str">
        <f t="shared" si="12"/>
        <v>-</v>
      </c>
      <c r="EG6" s="42" t="str">
        <f t="shared" si="12"/>
        <v>-</v>
      </c>
      <c r="EH6" s="42" t="str">
        <f t="shared" si="12"/>
        <v>-</v>
      </c>
      <c r="EI6" s="38">
        <f t="shared" si="12"/>
        <v>0</v>
      </c>
      <c r="EJ6" s="42" t="str">
        <f t="shared" si="12"/>
        <v>-</v>
      </c>
      <c r="EK6" s="42" t="str">
        <f t="shared" si="12"/>
        <v>-</v>
      </c>
      <c r="EL6" s="42" t="str">
        <f t="shared" si="12"/>
        <v>-</v>
      </c>
      <c r="EM6" s="42" t="str">
        <f t="shared" si="12"/>
        <v>-</v>
      </c>
      <c r="EN6" s="42">
        <f t="shared" si="12"/>
        <v>0.39</v>
      </c>
      <c r="EO6" s="38" t="str">
        <f>IF(EO7="","",IF(EO7="-","【-】","【"&amp;SUBSTITUTE(TEXT(EO7,"#,##0.00"),"-","△")&amp;"】"))</f>
        <v>【0.30】</v>
      </c>
    </row>
    <row r="7" spans="1:148" s="27" customFormat="1" x14ac:dyDescent="0.15">
      <c r="A7" s="28"/>
      <c r="B7" s="34">
        <v>2020</v>
      </c>
      <c r="C7" s="34">
        <v>442127</v>
      </c>
      <c r="D7" s="34">
        <v>46</v>
      </c>
      <c r="E7" s="34">
        <v>17</v>
      </c>
      <c r="F7" s="34">
        <v>4</v>
      </c>
      <c r="G7" s="34">
        <v>0</v>
      </c>
      <c r="H7" s="34" t="s">
        <v>96</v>
      </c>
      <c r="I7" s="34" t="s">
        <v>97</v>
      </c>
      <c r="J7" s="34" t="s">
        <v>98</v>
      </c>
      <c r="K7" s="34" t="s">
        <v>13</v>
      </c>
      <c r="L7" s="34" t="s">
        <v>99</v>
      </c>
      <c r="M7" s="34" t="s">
        <v>100</v>
      </c>
      <c r="N7" s="39" t="s">
        <v>101</v>
      </c>
      <c r="O7" s="39">
        <v>81.010000000000005</v>
      </c>
      <c r="P7" s="39">
        <v>3.43</v>
      </c>
      <c r="Q7" s="39">
        <v>96.69</v>
      </c>
      <c r="R7" s="39">
        <v>3680</v>
      </c>
      <c r="S7" s="39">
        <v>34692</v>
      </c>
      <c r="T7" s="39">
        <v>603.14</v>
      </c>
      <c r="U7" s="39">
        <v>57.52</v>
      </c>
      <c r="V7" s="39">
        <v>1184</v>
      </c>
      <c r="W7" s="39">
        <v>0.77</v>
      </c>
      <c r="X7" s="39">
        <v>1537.66</v>
      </c>
      <c r="Y7" s="39" t="s">
        <v>101</v>
      </c>
      <c r="Z7" s="39" t="s">
        <v>101</v>
      </c>
      <c r="AA7" s="39" t="s">
        <v>101</v>
      </c>
      <c r="AB7" s="39" t="s">
        <v>101</v>
      </c>
      <c r="AC7" s="39">
        <v>117.26</v>
      </c>
      <c r="AD7" s="39" t="s">
        <v>101</v>
      </c>
      <c r="AE7" s="39" t="s">
        <v>101</v>
      </c>
      <c r="AF7" s="39" t="s">
        <v>101</v>
      </c>
      <c r="AG7" s="39" t="s">
        <v>101</v>
      </c>
      <c r="AH7" s="39">
        <v>105.78</v>
      </c>
      <c r="AI7" s="39">
        <v>104.83</v>
      </c>
      <c r="AJ7" s="39" t="s">
        <v>101</v>
      </c>
      <c r="AK7" s="39" t="s">
        <v>101</v>
      </c>
      <c r="AL7" s="39" t="s">
        <v>101</v>
      </c>
      <c r="AM7" s="39" t="s">
        <v>101</v>
      </c>
      <c r="AN7" s="39">
        <v>0</v>
      </c>
      <c r="AO7" s="39" t="s">
        <v>101</v>
      </c>
      <c r="AP7" s="39" t="s">
        <v>101</v>
      </c>
      <c r="AQ7" s="39" t="s">
        <v>101</v>
      </c>
      <c r="AR7" s="39" t="s">
        <v>101</v>
      </c>
      <c r="AS7" s="39">
        <v>63.96</v>
      </c>
      <c r="AT7" s="39">
        <v>61.55</v>
      </c>
      <c r="AU7" s="39" t="s">
        <v>101</v>
      </c>
      <c r="AV7" s="39" t="s">
        <v>101</v>
      </c>
      <c r="AW7" s="39" t="s">
        <v>101</v>
      </c>
      <c r="AX7" s="39" t="s">
        <v>101</v>
      </c>
      <c r="AY7" s="39">
        <v>85.87</v>
      </c>
      <c r="AZ7" s="39" t="s">
        <v>101</v>
      </c>
      <c r="BA7" s="39" t="s">
        <v>101</v>
      </c>
      <c r="BB7" s="39" t="s">
        <v>101</v>
      </c>
      <c r="BC7" s="39" t="s">
        <v>101</v>
      </c>
      <c r="BD7" s="39">
        <v>44.24</v>
      </c>
      <c r="BE7" s="39">
        <v>45.34</v>
      </c>
      <c r="BF7" s="39" t="s">
        <v>101</v>
      </c>
      <c r="BG7" s="39" t="s">
        <v>101</v>
      </c>
      <c r="BH7" s="39" t="s">
        <v>101</v>
      </c>
      <c r="BI7" s="39" t="s">
        <v>101</v>
      </c>
      <c r="BJ7" s="39">
        <v>0</v>
      </c>
      <c r="BK7" s="39" t="s">
        <v>101</v>
      </c>
      <c r="BL7" s="39" t="s">
        <v>101</v>
      </c>
      <c r="BM7" s="39" t="s">
        <v>101</v>
      </c>
      <c r="BN7" s="39" t="s">
        <v>101</v>
      </c>
      <c r="BO7" s="39">
        <v>1258.43</v>
      </c>
      <c r="BP7" s="39">
        <v>1260.21</v>
      </c>
      <c r="BQ7" s="39" t="s">
        <v>101</v>
      </c>
      <c r="BR7" s="39" t="s">
        <v>101</v>
      </c>
      <c r="BS7" s="39" t="s">
        <v>101</v>
      </c>
      <c r="BT7" s="39" t="s">
        <v>101</v>
      </c>
      <c r="BU7" s="39">
        <v>74.84</v>
      </c>
      <c r="BV7" s="39" t="s">
        <v>101</v>
      </c>
      <c r="BW7" s="39" t="s">
        <v>101</v>
      </c>
      <c r="BX7" s="39" t="s">
        <v>101</v>
      </c>
      <c r="BY7" s="39" t="s">
        <v>101</v>
      </c>
      <c r="BZ7" s="39">
        <v>73.36</v>
      </c>
      <c r="CA7" s="39">
        <v>75.290000000000006</v>
      </c>
      <c r="CB7" s="39" t="s">
        <v>101</v>
      </c>
      <c r="CC7" s="39" t="s">
        <v>101</v>
      </c>
      <c r="CD7" s="39" t="s">
        <v>101</v>
      </c>
      <c r="CE7" s="39" t="s">
        <v>101</v>
      </c>
      <c r="CF7" s="39">
        <v>248.23</v>
      </c>
      <c r="CG7" s="39" t="s">
        <v>101</v>
      </c>
      <c r="CH7" s="39" t="s">
        <v>101</v>
      </c>
      <c r="CI7" s="39" t="s">
        <v>101</v>
      </c>
      <c r="CJ7" s="39" t="s">
        <v>101</v>
      </c>
      <c r="CK7" s="39">
        <v>224.88</v>
      </c>
      <c r="CL7" s="39">
        <v>215.41</v>
      </c>
      <c r="CM7" s="39" t="s">
        <v>101</v>
      </c>
      <c r="CN7" s="39" t="s">
        <v>101</v>
      </c>
      <c r="CO7" s="39" t="s">
        <v>101</v>
      </c>
      <c r="CP7" s="39" t="s">
        <v>101</v>
      </c>
      <c r="CQ7" s="39">
        <v>44</v>
      </c>
      <c r="CR7" s="39" t="s">
        <v>101</v>
      </c>
      <c r="CS7" s="39" t="s">
        <v>101</v>
      </c>
      <c r="CT7" s="39" t="s">
        <v>101</v>
      </c>
      <c r="CU7" s="39" t="s">
        <v>101</v>
      </c>
      <c r="CV7" s="39">
        <v>42.4</v>
      </c>
      <c r="CW7" s="39">
        <v>42.9</v>
      </c>
      <c r="CX7" s="39" t="s">
        <v>101</v>
      </c>
      <c r="CY7" s="39" t="s">
        <v>101</v>
      </c>
      <c r="CZ7" s="39" t="s">
        <v>101</v>
      </c>
      <c r="DA7" s="39" t="s">
        <v>101</v>
      </c>
      <c r="DB7" s="39">
        <v>85.39</v>
      </c>
      <c r="DC7" s="39" t="s">
        <v>101</v>
      </c>
      <c r="DD7" s="39" t="s">
        <v>101</v>
      </c>
      <c r="DE7" s="39" t="s">
        <v>101</v>
      </c>
      <c r="DF7" s="39" t="s">
        <v>101</v>
      </c>
      <c r="DG7" s="39">
        <v>84.19</v>
      </c>
      <c r="DH7" s="39">
        <v>84.75</v>
      </c>
      <c r="DI7" s="39" t="s">
        <v>101</v>
      </c>
      <c r="DJ7" s="39" t="s">
        <v>101</v>
      </c>
      <c r="DK7" s="39" t="s">
        <v>101</v>
      </c>
      <c r="DL7" s="39" t="s">
        <v>101</v>
      </c>
      <c r="DM7" s="39">
        <v>4.3</v>
      </c>
      <c r="DN7" s="39" t="s">
        <v>101</v>
      </c>
      <c r="DO7" s="39" t="s">
        <v>101</v>
      </c>
      <c r="DP7" s="39" t="s">
        <v>101</v>
      </c>
      <c r="DQ7" s="39" t="s">
        <v>101</v>
      </c>
      <c r="DR7" s="39">
        <v>21.36</v>
      </c>
      <c r="DS7" s="39">
        <v>23.6</v>
      </c>
      <c r="DT7" s="39" t="s">
        <v>101</v>
      </c>
      <c r="DU7" s="39" t="s">
        <v>101</v>
      </c>
      <c r="DV7" s="39" t="s">
        <v>101</v>
      </c>
      <c r="DW7" s="39" t="s">
        <v>101</v>
      </c>
      <c r="DX7" s="39">
        <v>0</v>
      </c>
      <c r="DY7" s="39" t="s">
        <v>101</v>
      </c>
      <c r="DZ7" s="39" t="s">
        <v>101</v>
      </c>
      <c r="EA7" s="39" t="s">
        <v>101</v>
      </c>
      <c r="EB7" s="39" t="s">
        <v>101</v>
      </c>
      <c r="EC7" s="39">
        <v>0.01</v>
      </c>
      <c r="ED7" s="39">
        <v>0.01</v>
      </c>
      <c r="EE7" s="39" t="s">
        <v>101</v>
      </c>
      <c r="EF7" s="39" t="s">
        <v>101</v>
      </c>
      <c r="EG7" s="39" t="s">
        <v>101</v>
      </c>
      <c r="EH7" s="39" t="s">
        <v>101</v>
      </c>
      <c r="EI7" s="39">
        <v>0</v>
      </c>
      <c r="EJ7" s="39" t="s">
        <v>101</v>
      </c>
      <c r="EK7" s="39" t="s">
        <v>101</v>
      </c>
      <c r="EL7" s="39" t="s">
        <v>101</v>
      </c>
      <c r="EM7" s="39" t="s">
        <v>101</v>
      </c>
      <c r="EN7" s="39">
        <v>0.39</v>
      </c>
      <c r="EO7" s="39">
        <v>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102</v>
      </c>
      <c r="C9" s="29" t="s">
        <v>103</v>
      </c>
      <c r="D9" s="29" t="s">
        <v>104</v>
      </c>
      <c r="E9" s="29" t="s">
        <v>105</v>
      </c>
      <c r="F9" s="29" t="s">
        <v>106</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kasa</cp:lastModifiedBy>
  <dcterms:created xsi:type="dcterms:W3CDTF">2021-12-03T07:28:24Z</dcterms:created>
  <dcterms:modified xsi:type="dcterms:W3CDTF">2022-02-02T05:36:47Z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2022-01-13T00:49:05Z</vt:filetime>
  </property>
</Properties>
</file>