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2豊後大野市\"/>
    </mc:Choice>
  </mc:AlternateContent>
  <workbookProtection workbookAlgorithmName="SHA-512" workbookHashValue="TzqQiciiJaH/gNdM5CN/MxgNW0znnDzWXm3gX1d9VkU2hih+mHtocevT5oIhd9MlvNW+HlkkuAGRyf8hXVkGCA==" workbookSaltValue="tLBqokCvoxRgOOl0J0nEt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<sst xmlns="http://schemas.openxmlformats.org/spreadsheetml/2006/main" count="228" uniqueCount="112">
  <si>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</si>
  <si>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</si>
  <si>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</si>
  <si>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</si>
  <si>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</si>
  <si>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</si>
  <si>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</si>
  <si>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</si>
  <si>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</si>
  <si>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</si>
  <si>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2"/>
  </si>
  <si>
    <t>1⑤</t>
  </si>
  <si>
    <t>業種名</t>
    <rPh sb="2" eb="3">
      <t>メイ</t>
    </rPh>
    <phoneticPr fontId="2"/>
  </si>
  <si>
    <t>■</t>
  </si>
  <si>
    <t>類似団体区分</t>
    <rPh sb="4" eb="6">
      <t>クブン</t>
    </rPh>
    <phoneticPr fontId="2"/>
  </si>
  <si>
    <t>人口（人）</t>
    <rPh sb="0" eb="2">
      <t>ジンコウ</t>
    </rPh>
    <rPh sb="3" eb="4">
      <t>ヒト</t>
    </rPh>
    <phoneticPr fontId="2"/>
  </si>
  <si>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</si>
  <si>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</si>
  <si>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</si>
  <si>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</si>
  <si>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</si>
  <si>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</si>
  <si>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</si>
  <si>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</si>
  <si>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</si>
  <si>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</si>
  <si>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2"/>
  </si>
  <si>
    <t>1⑥</t>
  </si>
  <si>
    <t>現在給水人口(人)</t>
  </si>
  <si>
    <t>小項目</t>
    <rPh sb="0" eb="3">
      <t>ショウコウモク</t>
    </rPh>
    <phoneticPr fontId="2"/>
  </si>
  <si>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2"/>
  </si>
  <si>
    <t>基本情報</t>
    <rPh sb="0" eb="2">
      <t>キホン</t>
    </rPh>
    <rPh sb="2" eb="4">
      <t>ジョウホウ</t>
    </rPh>
    <phoneticPr fontId="2"/>
  </si>
  <si>
    <t>－</t>
  </si>
  <si>
    <t>類似団体平均値（平均値）</t>
  </si>
  <si>
    <t>2①</t>
  </si>
  <si>
    <t>【】</t>
  </si>
  <si>
    <t>⑤料金回収率(％)</t>
    <rPh sb="1" eb="3">
      <t>リョウキン</t>
    </rPh>
    <rPh sb="3" eb="5">
      <t>カイシュウ</t>
    </rPh>
    <rPh sb="5" eb="6">
      <t>リツ</t>
    </rPh>
    <phoneticPr fontId="2"/>
  </si>
  <si>
    <t>令和2年度全国平均</t>
    <rPh sb="0" eb="2">
      <t>レイワ</t>
    </rPh>
    <rPh sb="3" eb="5">
      <t>ネンド</t>
    </rPh>
    <phoneticPr fontId="2"/>
  </si>
  <si>
    <t>分析欄</t>
    <rPh sb="0" eb="2">
      <t>ブンセキ</t>
    </rPh>
    <rPh sb="2" eb="3">
      <t>ラン</t>
    </rPh>
    <phoneticPr fontId="2"/>
  </si>
  <si>
    <t>1. 経営の健全性・効率性</t>
  </si>
  <si>
    <t>③流動比率(％)</t>
    <rPh sb="1" eb="3">
      <t>リュウドウ</t>
    </rPh>
    <rPh sb="3" eb="5">
      <t>ヒリツ</t>
    </rPh>
    <phoneticPr fontId="2"/>
  </si>
  <si>
    <t>1. 経営の健全性・効率性について</t>
  </si>
  <si>
    <t>2. 老朽化の状況について</t>
  </si>
  <si>
    <t>1④</t>
  </si>
  <si>
    <t>全国平均</t>
    <rPh sb="0" eb="2">
      <t>ゼンコク</t>
    </rPh>
    <rPh sb="2" eb="4">
      <t>ヘイキン</t>
    </rPh>
    <phoneticPr fontId="2"/>
  </si>
  <si>
    <t>1②</t>
  </si>
  <si>
    <t>水道事業(法適用)</t>
    <rPh sb="0" eb="2">
      <t>スイドウ</t>
    </rPh>
    <rPh sb="2" eb="4">
      <t>ジギョウ</t>
    </rPh>
    <rPh sb="5" eb="6">
      <t>ホウ</t>
    </rPh>
    <rPh sb="6" eb="8">
      <t>テキヨウ</t>
    </rPh>
    <phoneticPr fontId="2"/>
  </si>
  <si>
    <t>1③</t>
  </si>
  <si>
    <t>1⑦</t>
  </si>
  <si>
    <t>1⑧</t>
  </si>
  <si>
    <t>年度</t>
    <rPh sb="0" eb="2">
      <t>ネンド</t>
    </rPh>
    <phoneticPr fontId="2"/>
  </si>
  <si>
    <t>2②</t>
  </si>
  <si>
    <t>①経常収支比率(％)</t>
  </si>
  <si>
    <t>2③</t>
  </si>
  <si>
    <t>1. 経営の健全性・効率性</t>
    <rPh sb="3" eb="5">
      <t>ケイエイ</t>
    </rPh>
    <rPh sb="6" eb="9">
      <t>ケンゼンセイ</t>
    </rPh>
    <rPh sb="10" eb="12">
      <t>コウリツ</t>
    </rPh>
    <rPh sb="12" eb="13">
      <t>セイ</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</si>
  <si>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</si>
  <si>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</si>
  <si>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</si>
  <si>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</si>
  <si>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</si>
  <si>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</si>
  <si>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②管路経年化率(％)</t>
    <rPh sb="1" eb="3">
      <t>カンロ</t>
    </rPh>
    <rPh sb="3" eb="6">
      <t>ケイネンカ</t>
    </rPh>
    <rPh sb="6" eb="7">
      <t>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</si>
  <si>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</si>
  <si>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</si>
  <si>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</si>
  <si>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</si>
  <si>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</si>
  <si>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</si>
  <si>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</si>
  <si>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</si>
  <si>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</si>
  <si>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</si>
  <si>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</si>
  <si>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</si>
  <si>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</si>
  <si>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</si>
  <si>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</si>
  <si>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</si>
  <si>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</si>
  <si>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</si>
  <si>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</si>
  <si>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</si>
  <si>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</si>
  <si>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</si>
  <si>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</si>
  <si>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</si>
  <si>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</si>
  <si>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</si>
  <si>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</si>
  <si>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</si>
  <si>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</si>
  <si>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</si>
  <si>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</si>
  <si>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大分県　豊後大野市</t>
  </si>
  <si>
    <t>法適用</t>
  </si>
  <si>
    <t>水道事業</t>
  </si>
  <si>
    <t>末端給水事業</t>
  </si>
  <si>
    <t>A6</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</si>
  <si>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</si>
  <si>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</si>
  <si>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</si>
  <si>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</si>
  <si>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</si>
  <si>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</si>
  <si>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</si>
  <si>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</si>
  <si>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</si>
  <si>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</si>
  <si>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</si>
  <si>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r>
      <t>①『有形固定資産減価償却率』・・・有形固定資産のうち償却対象資産の減価償却がどの程度進んでいるかを表す指標。新浄水場建設により数値が低くなっています。</t>
    </r>
    <r>
      <rPr>
        <sz val="11"/>
        <color rgb="FFFF0000"/>
        <rFont val="ＭＳ ゴシック"/>
        <family val="3"/>
        <charset val="128"/>
      </rPr>
      <t xml:space="preserve">
</t>
    </r>
    <r>
      <rPr>
        <sz val="11"/>
        <rFont val="ＭＳ ゴシック"/>
        <family val="3"/>
        <charset val="128"/>
      </rPr>
      <t>②『管路経年化率』・・・法定耐用年数を超えた管路延長の割合を表す指標。簡易水道を経営統合したことから経年化率が上昇している。計画的に更新していく必要があります。</t>
    </r>
    <r>
      <rPr>
        <sz val="11"/>
        <color rgb="FFFF0000"/>
        <rFont val="ＭＳ ゴシック"/>
        <family val="3"/>
        <charset val="128"/>
      </rPr>
      <t xml:space="preserve">
</t>
    </r>
    <r>
      <rPr>
        <sz val="11"/>
        <rFont val="ＭＳ ゴシック"/>
        <family val="3"/>
        <charset val="128"/>
      </rPr>
      <t>③『管路更新率』・・・・当該年度に更新した管路延長の割合を表す指標。平成３０年度に策定した施設更新計画により計画的に更新していく必要があります。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8" eb="80">
      <t>カンロ</t>
    </rPh>
    <rPh sb="80" eb="83">
      <t>ケイネンカ</t>
    </rPh>
    <rPh sb="83" eb="84">
      <t>リツ</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シヒョウ</t>
    </rPh>
    <rPh sb="111" eb="113">
      <t>カンイ</t>
    </rPh>
    <rPh sb="113" eb="115">
      <t>スイドウ</t>
    </rPh>
    <rPh sb="116" eb="118">
      <t>ケイエイ</t>
    </rPh>
    <rPh sb="118" eb="120">
      <t>トウゴウ</t>
    </rPh>
    <rPh sb="126" eb="128">
      <t>ケイネン</t>
    </rPh>
    <rPh sb="129" eb="130">
      <t>リツ</t>
    </rPh>
    <rPh sb="131" eb="133">
      <t>ジョウショウ</t>
    </rPh>
    <rPh sb="138" eb="141">
      <t>ケイカクテキ</t>
    </rPh>
    <rPh sb="142" eb="144">
      <t>コウシン</t>
    </rPh>
    <rPh sb="148" eb="150">
      <t>ヒツヨウ</t>
    </rPh>
    <rPh sb="159" eb="161">
      <t>カンロ</t>
    </rPh>
    <rPh sb="161" eb="163">
      <t>コウシン</t>
    </rPh>
    <rPh sb="163" eb="164">
      <t>リツ</t>
    </rPh>
    <rPh sb="169" eb="171">
      <t>トウガイ</t>
    </rPh>
    <rPh sb="171" eb="173">
      <t>ネンド</t>
    </rPh>
    <rPh sb="174" eb="176">
      <t>コウシン</t>
    </rPh>
    <rPh sb="178" eb="180">
      <t>カンロ</t>
    </rPh>
    <rPh sb="180" eb="182">
      <t>エンチョウ</t>
    </rPh>
    <rPh sb="183" eb="185">
      <t>ワリアイ</t>
    </rPh>
    <rPh sb="186" eb="187">
      <t>アラワ</t>
    </rPh>
    <rPh sb="188" eb="190">
      <t>シヒョウ</t>
    </rPh>
    <phoneticPr fontId="15"/>
  </si>
  <si>
    <r>
      <t>平成２７年度に新浄水場を建設し、平成３０年度から千歳簡易水道を平成３１年度から残りの犬飼・大野・清川・緒方の各簡易水道を経営統合した。</t>
    </r>
    <r>
      <rPr>
        <sz val="11"/>
        <color rgb="FFFF0000"/>
        <rFont val="ＭＳ ゴシック"/>
        <family val="3"/>
        <charset val="128"/>
      </rPr>
      <t xml:space="preserve">
</t>
    </r>
    <r>
      <rPr>
        <sz val="11"/>
        <color theme="1"/>
        <rFont val="ＭＳ ゴシック"/>
        <family val="3"/>
        <charset val="128"/>
      </rPr>
      <t>簡易水道の経営統合が完了したことから、今後さらに経営悪化となる大きな要因はなくなったと考えられるが、統合により、流動比率、料金回収率や有収率の悪化、管路経年化率の上昇など、経営悪化・施設の老朽化が見られる。
経営戦略等の計画に沿って施設更新等を進めると共に、更なる経営効率化の検討など、経営改善に向け取組む必要があります。</t>
    </r>
    <rPh sb="0" eb="2">
      <t>ヘイセイ</t>
    </rPh>
    <rPh sb="4" eb="6">
      <t>ネンド</t>
    </rPh>
    <rPh sb="7" eb="8">
      <t>シン</t>
    </rPh>
    <rPh sb="8" eb="11">
      <t>ジョウスイジョウ</t>
    </rPh>
    <rPh sb="12" eb="14">
      <t>ケンセツ</t>
    </rPh>
    <rPh sb="16" eb="18">
      <t>ヘイセイ</t>
    </rPh>
    <rPh sb="20" eb="22">
      <t>ネンド</t>
    </rPh>
    <rPh sb="24" eb="26">
      <t>チトセ</t>
    </rPh>
    <rPh sb="26" eb="28">
      <t>カンイ</t>
    </rPh>
    <rPh sb="28" eb="30">
      <t>スイドウ</t>
    </rPh>
    <rPh sb="31" eb="33">
      <t>ヘイセイ</t>
    </rPh>
    <rPh sb="35" eb="37">
      <t>ネンド</t>
    </rPh>
    <rPh sb="39" eb="40">
      <t>ノコ</t>
    </rPh>
    <rPh sb="42" eb="44">
      <t>イヌカイ</t>
    </rPh>
    <rPh sb="45" eb="47">
      <t>オオノ</t>
    </rPh>
    <rPh sb="48" eb="50">
      <t>キヨカワ</t>
    </rPh>
    <rPh sb="51" eb="53">
      <t>オガタ</t>
    </rPh>
    <rPh sb="54" eb="55">
      <t>カク</t>
    </rPh>
    <rPh sb="78" eb="80">
      <t>カンリョウ</t>
    </rPh>
    <rPh sb="92" eb="94">
      <t>ケイエイ</t>
    </rPh>
    <rPh sb="94" eb="96">
      <t>アッカ</t>
    </rPh>
    <rPh sb="99" eb="100">
      <t>オオ</t>
    </rPh>
    <rPh sb="102" eb="104">
      <t>ヨウイン</t>
    </rPh>
    <rPh sb="111" eb="112">
      <t>カンガ</t>
    </rPh>
    <rPh sb="118" eb="120">
      <t>トウゴウ</t>
    </rPh>
    <rPh sb="124" eb="126">
      <t>リュウドウ</t>
    </rPh>
    <rPh sb="126" eb="128">
      <t>ヒリツ</t>
    </rPh>
    <rPh sb="129" eb="131">
      <t>リョウキン</t>
    </rPh>
    <rPh sb="131" eb="133">
      <t>カイシュウ</t>
    </rPh>
    <rPh sb="133" eb="134">
      <t>リツ</t>
    </rPh>
    <rPh sb="135" eb="136">
      <t>ユウ</t>
    </rPh>
    <rPh sb="136" eb="137">
      <t>シュウ</t>
    </rPh>
    <rPh sb="137" eb="138">
      <t>リツ</t>
    </rPh>
    <rPh sb="139" eb="141">
      <t>アッカ</t>
    </rPh>
    <rPh sb="142" eb="144">
      <t>カンロ</t>
    </rPh>
    <rPh sb="144" eb="146">
      <t>ケイネン</t>
    </rPh>
    <rPh sb="146" eb="147">
      <t>カ</t>
    </rPh>
    <rPh sb="147" eb="148">
      <t>リツ</t>
    </rPh>
    <rPh sb="149" eb="151">
      <t>ジョウショウ</t>
    </rPh>
    <rPh sb="172" eb="174">
      <t>ケイエイ</t>
    </rPh>
    <rPh sb="174" eb="176">
      <t>センリャク</t>
    </rPh>
    <rPh sb="176" eb="177">
      <t>トウ</t>
    </rPh>
    <rPh sb="178" eb="180">
      <t>ケイカク</t>
    </rPh>
    <rPh sb="181" eb="182">
      <t>ソ</t>
    </rPh>
    <rPh sb="184" eb="186">
      <t>シセツ</t>
    </rPh>
    <rPh sb="186" eb="188">
      <t>コウシン</t>
    </rPh>
    <rPh sb="188" eb="189">
      <t>トウ</t>
    </rPh>
    <rPh sb="190" eb="191">
      <t>スス</t>
    </rPh>
    <rPh sb="194" eb="195">
      <t>トモ</t>
    </rPh>
    <rPh sb="197" eb="198">
      <t>サラ</t>
    </rPh>
    <rPh sb="200" eb="202">
      <t>ケイエイ</t>
    </rPh>
    <rPh sb="202" eb="205">
      <t>コウリツカ</t>
    </rPh>
    <rPh sb="206" eb="208">
      <t>ケントウ</t>
    </rPh>
    <rPh sb="211" eb="213">
      <t>ケイエイ</t>
    </rPh>
    <rPh sb="213" eb="215">
      <t>カイゼン</t>
    </rPh>
    <rPh sb="216" eb="217">
      <t>ム</t>
    </rPh>
    <rPh sb="218" eb="220">
      <t>トリク</t>
    </rPh>
    <rPh sb="221" eb="223">
      <t>ヒツヨウ</t>
    </rPh>
    <phoneticPr fontId="15"/>
  </si>
  <si>
    <r>
      <t>①『経常収支比率』・・・簡水統合後数値が</t>
    </r>
    <r>
      <rPr>
        <sz val="11"/>
        <rFont val="ＭＳ ゴシック"/>
        <family val="3"/>
        <charset val="128"/>
      </rPr>
      <t>低下しているが、減価償却費の減、一般会計補助金の増により改善傾向にある。
②『累積欠損金比率』・・・営業収益に対する累積欠損金の状況を表す指標。建設改良積立金の取崩しにより改善したものの、簡易水道を経営統合したことにより毎年欠損金が発生しているため、対策が必要である。
③『流動比率』・・・簡易水道を経営統合したことより支出が増大し、流動資産が減少しているため比率が低下しています。
④『企業債残高対給水収益比率』・・企業債現在高の減少により比率が低下してきている。
⑤『料金回収率』・・・給水に係る費用がどの程度給水収益で賄えているかを表した指標。簡易水道を経営統合したことにより回収率が低下しています。
⑥『給水原価』・・・・・有収水量１㎥あたりについてどれだけの費用がかかっているかを表す指標。簡易水道を経営統合したことにより費用が増大し上昇しています。
⑦『施設利用率』・・・配水能力に対する配水量の割合で、施設の利用状況を判断する指標。簡易水道を経営統合したことにより低下しています。利用率向上に努める必要があります。
⑧『有収率』・・・統合した簡易水道に経年化管路が多く、経営統合後低下したが、更新工事等により改善傾向にある。</t>
    </r>
    <rPh sb="2" eb="4">
      <t>ケイジョウ</t>
    </rPh>
    <rPh sb="4" eb="6">
      <t>シュウシ</t>
    </rPh>
    <rPh sb="6" eb="8">
      <t>ヒリツ</t>
    </rPh>
    <rPh sb="12" eb="14">
      <t>カンスイ</t>
    </rPh>
    <rPh sb="14" eb="17">
      <t>トウゴウゴ</t>
    </rPh>
    <rPh sb="17" eb="19">
      <t>スウチ</t>
    </rPh>
    <rPh sb="20" eb="22">
      <t>テイカ</t>
    </rPh>
    <rPh sb="28" eb="30">
      <t>ゲンカ</t>
    </rPh>
    <rPh sb="30" eb="33">
      <t>ショウキャクヒ</t>
    </rPh>
    <rPh sb="34" eb="35">
      <t>ゲン</t>
    </rPh>
    <rPh sb="36" eb="38">
      <t>イッパン</t>
    </rPh>
    <rPh sb="38" eb="40">
      <t>カイケイ</t>
    </rPh>
    <rPh sb="40" eb="43">
      <t>ホジョキン</t>
    </rPh>
    <rPh sb="44" eb="45">
      <t>ゾウ</t>
    </rPh>
    <rPh sb="48" eb="50">
      <t>カイゼン</t>
    </rPh>
    <rPh sb="50" eb="52">
      <t>ケイコウ</t>
    </rPh>
    <rPh sb="59" eb="61">
      <t>ルイセキ</t>
    </rPh>
    <rPh sb="61" eb="63">
      <t>ケッソン</t>
    </rPh>
    <rPh sb="63" eb="64">
      <t>キン</t>
    </rPh>
    <rPh sb="64" eb="66">
      <t>ヒリツ</t>
    </rPh>
    <rPh sb="70" eb="72">
      <t>エイギョウ</t>
    </rPh>
    <rPh sb="72" eb="74">
      <t>シュウエキ</t>
    </rPh>
    <rPh sb="75" eb="76">
      <t>タイ</t>
    </rPh>
    <rPh sb="78" eb="80">
      <t>ルイセキ</t>
    </rPh>
    <rPh sb="80" eb="83">
      <t>ケッソンキン</t>
    </rPh>
    <rPh sb="84" eb="86">
      <t>ジョウキョウ</t>
    </rPh>
    <rPh sb="87" eb="88">
      <t>アラワ</t>
    </rPh>
    <rPh sb="89" eb="91">
      <t>シヒョウ</t>
    </rPh>
    <rPh sb="92" eb="94">
      <t>ケンセツ</t>
    </rPh>
    <rPh sb="94" eb="96">
      <t>カイリョウ</t>
    </rPh>
    <rPh sb="96" eb="99">
      <t>ツミタテキン</t>
    </rPh>
    <rPh sb="100" eb="102">
      <t>トリクズ</t>
    </rPh>
    <rPh sb="106" eb="108">
      <t>カイゼン</t>
    </rPh>
    <rPh sb="130" eb="132">
      <t>マイネン</t>
    </rPh>
    <rPh sb="132" eb="135">
      <t>ケッソンキン</t>
    </rPh>
    <rPh sb="136" eb="138">
      <t>ハッセイ</t>
    </rPh>
    <rPh sb="145" eb="147">
      <t>タイサク</t>
    </rPh>
    <rPh sb="148" eb="150">
      <t>ヒツヨウ</t>
    </rPh>
    <rPh sb="157" eb="159">
      <t>リュウドウ</t>
    </rPh>
    <rPh sb="159" eb="161">
      <t>ヒリツ</t>
    </rPh>
    <rPh sb="165" eb="167">
      <t>カンイ</t>
    </rPh>
    <rPh sb="167" eb="169">
      <t>スイドウ</t>
    </rPh>
    <rPh sb="170" eb="172">
      <t>ケイエイ</t>
    </rPh>
    <rPh sb="172" eb="174">
      <t>トウゴウ</t>
    </rPh>
    <rPh sb="180" eb="182">
      <t>シシュツ</t>
    </rPh>
    <rPh sb="183" eb="185">
      <t>ゾウダイ</t>
    </rPh>
    <rPh sb="187" eb="189">
      <t>リュウドウ</t>
    </rPh>
    <rPh sb="189" eb="191">
      <t>シサン</t>
    </rPh>
    <rPh sb="192" eb="194">
      <t>ゲンショウ</t>
    </rPh>
    <rPh sb="200" eb="202">
      <t>ヒリツ</t>
    </rPh>
    <rPh sb="203" eb="205">
      <t>テイカ</t>
    </rPh>
    <rPh sb="214" eb="216">
      <t>キギョウ</t>
    </rPh>
    <rPh sb="216" eb="217">
      <t>サイ</t>
    </rPh>
    <rPh sb="217" eb="219">
      <t>ザンダカ</t>
    </rPh>
    <rPh sb="219" eb="220">
      <t>タイ</t>
    </rPh>
    <rPh sb="220" eb="222">
      <t>キュウスイ</t>
    </rPh>
    <rPh sb="222" eb="224">
      <t>シュウエキ</t>
    </rPh>
    <rPh sb="224" eb="226">
      <t>ヒリツ</t>
    </rPh>
    <rPh sb="229" eb="232">
      <t>キギョウサイ</t>
    </rPh>
    <rPh sb="232" eb="235">
      <t>ゲンザイダカ</t>
    </rPh>
    <rPh sb="236" eb="238">
      <t>ゲンショウ</t>
    </rPh>
    <rPh sb="241" eb="243">
      <t>ヒリツ</t>
    </rPh>
    <rPh sb="244" eb="246">
      <t>テイカ</t>
    </rPh>
    <rPh sb="256" eb="258">
      <t>リョウキン</t>
    </rPh>
    <rPh sb="258" eb="260">
      <t>カイシュウ</t>
    </rPh>
    <rPh sb="260" eb="261">
      <t>リツ</t>
    </rPh>
    <rPh sb="265" eb="267">
      <t>キュウスイ</t>
    </rPh>
    <rPh sb="268" eb="269">
      <t>カカ</t>
    </rPh>
    <rPh sb="270" eb="272">
      <t>ヒヨウ</t>
    </rPh>
    <rPh sb="275" eb="277">
      <t>テイド</t>
    </rPh>
    <rPh sb="277" eb="279">
      <t>キュウスイ</t>
    </rPh>
    <rPh sb="279" eb="281">
      <t>シュウエキ</t>
    </rPh>
    <rPh sb="282" eb="283">
      <t>マカナ</t>
    </rPh>
    <rPh sb="289" eb="290">
      <t>アラワ</t>
    </rPh>
    <rPh sb="292" eb="294">
      <t>シヒョウ</t>
    </rPh>
    <rPh sb="300" eb="302">
      <t>ケイエイ</t>
    </rPh>
    <rPh sb="311" eb="314">
      <t>カイシュウリツ</t>
    </rPh>
    <rPh sb="315" eb="317">
      <t>テイカ</t>
    </rPh>
    <rPh sb="326" eb="328">
      <t>キュウスイ</t>
    </rPh>
    <rPh sb="328" eb="330">
      <t>ゲンカ</t>
    </rPh>
    <rPh sb="336" eb="338">
      <t>ユウシュウ</t>
    </rPh>
    <rPh sb="338" eb="340">
      <t>スイリョウ</t>
    </rPh>
    <rPh sb="354" eb="356">
      <t>ヒヨウ</t>
    </rPh>
    <rPh sb="365" eb="366">
      <t>アラワ</t>
    </rPh>
    <rPh sb="367" eb="369">
      <t>シヒョウ</t>
    </rPh>
    <rPh sb="370" eb="372">
      <t>カンイ</t>
    </rPh>
    <rPh sb="372" eb="374">
      <t>スイドウ</t>
    </rPh>
    <rPh sb="375" eb="377">
      <t>ケイエイ</t>
    </rPh>
    <rPh sb="377" eb="379">
      <t>トウゴウ</t>
    </rPh>
    <rPh sb="386" eb="388">
      <t>ヒヨウ</t>
    </rPh>
    <rPh sb="389" eb="391">
      <t>ゾウダイ</t>
    </rPh>
    <rPh sb="392" eb="394">
      <t>ジョウショウ</t>
    </rPh>
    <rPh sb="403" eb="405">
      <t>シセツ</t>
    </rPh>
    <rPh sb="405" eb="408">
      <t>リヨウリツ</t>
    </rPh>
    <rPh sb="412" eb="414">
      <t>ハイスイ</t>
    </rPh>
    <rPh sb="414" eb="416">
      <t>ノウリョク</t>
    </rPh>
    <rPh sb="417" eb="418">
      <t>タイ</t>
    </rPh>
    <rPh sb="420" eb="422">
      <t>ハイスイ</t>
    </rPh>
    <rPh sb="422" eb="423">
      <t>リョウ</t>
    </rPh>
    <rPh sb="424" eb="426">
      <t>ワリアイ</t>
    </rPh>
    <rPh sb="428" eb="430">
      <t>シセツ</t>
    </rPh>
    <rPh sb="431" eb="433">
      <t>リヨウ</t>
    </rPh>
    <rPh sb="433" eb="435">
      <t>ジョウキョウ</t>
    </rPh>
    <rPh sb="436" eb="438">
      <t>ハンダン</t>
    </rPh>
    <rPh sb="440" eb="442">
      <t>シヒョウ</t>
    </rPh>
    <rPh sb="443" eb="445">
      <t>カンイ</t>
    </rPh>
    <rPh sb="445" eb="447">
      <t>スイドウ</t>
    </rPh>
    <rPh sb="448" eb="450">
      <t>ケイエイ</t>
    </rPh>
    <rPh sb="450" eb="452">
      <t>トウゴウ</t>
    </rPh>
    <rPh sb="459" eb="461">
      <t>テイカ</t>
    </rPh>
    <rPh sb="467" eb="470">
      <t>リヨウリツ</t>
    </rPh>
    <rPh sb="470" eb="472">
      <t>コウジョウ</t>
    </rPh>
    <rPh sb="473" eb="474">
      <t>ツト</t>
    </rPh>
    <rPh sb="476" eb="478">
      <t>ヒツヨウ</t>
    </rPh>
    <rPh sb="487" eb="489">
      <t>ユウシュウ</t>
    </rPh>
    <rPh sb="489" eb="490">
      <t>リツ</t>
    </rPh>
    <rPh sb="494" eb="496">
      <t>トウゴウ</t>
    </rPh>
    <rPh sb="498" eb="500">
      <t>カンイ</t>
    </rPh>
    <rPh sb="500" eb="502">
      <t>スイドウ</t>
    </rPh>
    <rPh sb="503" eb="506">
      <t>ケイネンカ</t>
    </rPh>
    <rPh sb="506" eb="508">
      <t>カンロ</t>
    </rPh>
    <rPh sb="509" eb="510">
      <t>オオ</t>
    </rPh>
    <rPh sb="512" eb="514">
      <t>ケイエイ</t>
    </rPh>
    <rPh sb="514" eb="516">
      <t>トウゴウ</t>
    </rPh>
    <rPh sb="516" eb="517">
      <t>ゴ</t>
    </rPh>
    <rPh sb="517" eb="519">
      <t>テイカ</t>
    </rPh>
    <rPh sb="523" eb="525">
      <t>コウシン</t>
    </rPh>
    <rPh sb="525" eb="527">
      <t>コウジ</t>
    </rPh>
    <rPh sb="527" eb="528">
      <t>トウ</t>
    </rPh>
    <rPh sb="531" eb="533">
      <t>カイゼン</t>
    </rPh>
    <rPh sb="533" eb="535">
      <t>ケイコウ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</si>
</sst>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2"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6"/>
      <name val="游ゴシック"/>
      <family val="3"/>
      <charset val="128"/>
    </font>
    <font>
      <sz val="11"/>
      <color rgb="FFFF0000"/>
      <name val="ＭＳ ゴシック"/>
      <family val="3"/>
      <charset val="128"/>
    </font>
    <font>
      <sz val="11"/>
      <name val="ＭＳ ゴシック"/>
      <family val="3"/>
      <charset val="128"/>
    </font>
    <font>
      <sz val="11"/>
      <color theme="1"/>
      <name val="ＭＳ 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10"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6" fillId="0" borderId="7"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7"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2" applyNumberFormat="1" applyFont="1" applyFill="1" applyBorder="1" applyAlignment="1">
      <alignment vertical="center" shrinkToFit="1"/>
    </xf>
    <xf numFmtId="176" fontId="0" fillId="0" borderId="9" xfId="2" applyNumberFormat="1" applyFont="1" applyBorder="1" applyAlignment="1">
      <alignment vertical="center" shrinkToFit="1"/>
    </xf>
    <xf numFmtId="180" fontId="0" fillId="5" borderId="9" xfId="2" applyNumberFormat="1" applyFont="1" applyFill="1" applyBorder="1" applyAlignment="1">
      <alignment vertical="center" shrinkToFit="1"/>
    </xf>
    <xf numFmtId="40" fontId="0" fillId="0" borderId="0" xfId="0" applyNumberFormat="1">
      <alignment vertical="center"/>
    </xf>
    <xf numFmtId="181" fontId="0" fillId="0" borderId="0" xfId="2" applyNumberFormat="1" applyFont="1" applyBorder="1" applyAlignment="1">
      <alignment vertical="center" shrinkToFit="1"/>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0" fontId="4" fillId="0" borderId="6" xfId="0" applyNumberFormat="1" applyFont="1" applyBorder="1" applyAlignment="1" applyProtection="1">
      <alignment horizontal="center" vertical="center" shrinkToFit="1"/>
      <protection hidden="1"/>
    </xf>
    <xf numFmtId="0" fontId="4" fillId="0" borderId="8" xfId="0" applyNumberFormat="1" applyFont="1" applyBorder="1" applyAlignment="1" applyProtection="1">
      <alignment horizontal="center" vertical="center" shrinkToFit="1"/>
      <protection hidden="1"/>
    </xf>
    <xf numFmtId="0" fontId="4" fillId="0" borderId="9" xfId="0" applyNumberFormat="1" applyFont="1" applyBorder="1" applyAlignment="1" applyProtection="1">
      <alignment horizontal="center" vertical="center" shrinkToFit="1"/>
      <protection hidden="1"/>
    </xf>
    <xf numFmtId="177" fontId="4" fillId="0" borderId="9"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176" fontId="4" fillId="0" borderId="8" xfId="0" applyNumberFormat="1" applyFont="1" applyBorder="1" applyAlignment="1" applyProtection="1">
      <alignment horizontal="center" vertical="center" shrinkToFit="1"/>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3" fillId="0" borderId="3"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11" xfId="0" applyFont="1" applyBorder="1" applyAlignment="1">
      <alignment horizontal="left" vertical="center"/>
    </xf>
    <xf numFmtId="0" fontId="9"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0.11</c:v>
                </c:pt>
                <c:pt idx="2">
                  <c:v>0.1</c:v>
                </c:pt>
                <c:pt idx="3">
                  <c:v>0.06</c:v>
                </c:pt>
                <c:pt idx="4">
                  <c:v>0.21</c:v>
                </c:pt>
              </c:numCache>
            </c:numRef>
          </c:val>
          <c:extLst>
            <c:ext xmlns:c16="http://schemas.microsoft.com/office/drawing/2014/chart" uri="{C3380CC4-5D6E-409C-BE32-E72D297353CC}">
              <c16:uniqueId val="{00000000-FC48-44D0-9EC9-97A8A7B7F5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0.52</c:v>
                </c:pt>
                <c:pt idx="4">
                  <c:v>0.53</c:v>
                </c:pt>
              </c:numCache>
            </c:numRef>
          </c:val>
          <c:smooth val="0"/>
          <c:extLst>
            <c:ext xmlns:c16="http://schemas.microsoft.com/office/drawing/2014/chart" uri="{C3380CC4-5D6E-409C-BE32-E72D297353CC}">
              <c16:uniqueId val="{00000001-FC48-44D0-9EC9-97A8A7B7F5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73.650000000000006</c:v>
                </c:pt>
                <c:pt idx="1">
                  <c:v>77.959999999999994</c:v>
                </c:pt>
                <c:pt idx="2">
                  <c:v>71.89</c:v>
                </c:pt>
                <c:pt idx="3">
                  <c:v>60.8</c:v>
                </c:pt>
                <c:pt idx="4">
                  <c:v>57.78</c:v>
                </c:pt>
              </c:numCache>
            </c:numRef>
          </c:val>
          <c:extLst>
            <c:ext xmlns:c16="http://schemas.microsoft.com/office/drawing/2014/chart" uri="{C3380CC4-5D6E-409C-BE32-E72D297353CC}">
              <c16:uniqueId val="{00000000-E73B-440D-A6B9-97CC90DA28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55.14</c:v>
                </c:pt>
                <c:pt idx="4">
                  <c:v>55.89</c:v>
                </c:pt>
              </c:numCache>
            </c:numRef>
          </c:val>
          <c:smooth val="0"/>
          <c:extLst>
            <c:ext xmlns:c16="http://schemas.microsoft.com/office/drawing/2014/chart" uri="{C3380CC4-5D6E-409C-BE32-E72D297353CC}">
              <c16:uniqueId val="{00000001-E73B-440D-A6B9-97CC90DA28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84.03</c:v>
                </c:pt>
                <c:pt idx="1">
                  <c:v>81.09</c:v>
                </c:pt>
                <c:pt idx="2">
                  <c:v>81.94</c:v>
                </c:pt>
                <c:pt idx="3">
                  <c:v>66.739999999999995</c:v>
                </c:pt>
                <c:pt idx="4">
                  <c:v>70.739999999999995</c:v>
                </c:pt>
              </c:numCache>
            </c:numRef>
          </c:val>
          <c:extLst>
            <c:ext xmlns:c16="http://schemas.microsoft.com/office/drawing/2014/chart" uri="{C3380CC4-5D6E-409C-BE32-E72D297353CC}">
              <c16:uniqueId val="{00000000-F3BA-4DB6-88CB-3BD8211B8F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81.39</c:v>
                </c:pt>
                <c:pt idx="4">
                  <c:v>81.27</c:v>
                </c:pt>
              </c:numCache>
            </c:numRef>
          </c:val>
          <c:smooth val="0"/>
          <c:extLst>
            <c:ext xmlns:c16="http://schemas.microsoft.com/office/drawing/2014/chart" uri="{C3380CC4-5D6E-409C-BE32-E72D297353CC}">
              <c16:uniqueId val="{00000001-F3BA-4DB6-88CB-3BD8211B8F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104.7</c:v>
                </c:pt>
                <c:pt idx="1">
                  <c:v>100.45</c:v>
                </c:pt>
                <c:pt idx="2">
                  <c:v>86.01</c:v>
                </c:pt>
                <c:pt idx="3">
                  <c:v>90.07</c:v>
                </c:pt>
                <c:pt idx="4">
                  <c:v>94.3</c:v>
                </c:pt>
              </c:numCache>
            </c:numRef>
          </c:val>
          <c:extLst>
            <c:ext xmlns:c16="http://schemas.microsoft.com/office/drawing/2014/chart" uri="{C3380CC4-5D6E-409C-BE32-E72D297353CC}">
              <c16:uniqueId val="{00000000-93E8-4565-B401-CD16AF36E6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108.61</c:v>
                </c:pt>
                <c:pt idx="4">
                  <c:v>108.35</c:v>
                </c:pt>
              </c:numCache>
            </c:numRef>
          </c:val>
          <c:smooth val="0"/>
          <c:extLst>
            <c:ext xmlns:c16="http://schemas.microsoft.com/office/drawing/2014/chart" uri="{C3380CC4-5D6E-409C-BE32-E72D297353CC}">
              <c16:uniqueId val="{00000001-93E8-4565-B401-CD16AF36E6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33.58</c:v>
                </c:pt>
                <c:pt idx="1">
                  <c:v>35.33</c:v>
                </c:pt>
                <c:pt idx="2">
                  <c:v>33.979999999999997</c:v>
                </c:pt>
                <c:pt idx="3">
                  <c:v>32.96</c:v>
                </c:pt>
                <c:pt idx="4">
                  <c:v>35.17</c:v>
                </c:pt>
              </c:numCache>
            </c:numRef>
          </c:val>
          <c:extLst>
            <c:ext xmlns:c16="http://schemas.microsoft.com/office/drawing/2014/chart" uri="{C3380CC4-5D6E-409C-BE32-E72D297353CC}">
              <c16:uniqueId val="{00000000-77DA-4D60-B6FC-543D47EA03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49.92</c:v>
                </c:pt>
                <c:pt idx="4">
                  <c:v>50.63</c:v>
                </c:pt>
              </c:numCache>
            </c:numRef>
          </c:val>
          <c:smooth val="0"/>
          <c:extLst>
            <c:ext xmlns:c16="http://schemas.microsoft.com/office/drawing/2014/chart" uri="{C3380CC4-5D6E-409C-BE32-E72D297353CC}">
              <c16:uniqueId val="{00000001-77DA-4D60-B6FC-543D47EA03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3.34</c:v>
                </c:pt>
                <c:pt idx="1">
                  <c:v>3.29</c:v>
                </c:pt>
                <c:pt idx="2">
                  <c:v>10.48</c:v>
                </c:pt>
                <c:pt idx="3">
                  <c:v>16.059999999999999</c:v>
                </c:pt>
                <c:pt idx="4">
                  <c:v>20.48</c:v>
                </c:pt>
              </c:numCache>
            </c:numRef>
          </c:val>
          <c:extLst>
            <c:ext xmlns:c16="http://schemas.microsoft.com/office/drawing/2014/chart" uri="{C3380CC4-5D6E-409C-BE32-E72D297353CC}">
              <c16:uniqueId val="{00000000-011F-4878-A45C-2A6AF3C821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16.88</c:v>
                </c:pt>
                <c:pt idx="4">
                  <c:v>18.28</c:v>
                </c:pt>
              </c:numCache>
            </c:numRef>
          </c:val>
          <c:smooth val="0"/>
          <c:extLst>
            <c:ext xmlns:c16="http://schemas.microsoft.com/office/drawing/2014/chart" uri="{C3380CC4-5D6E-409C-BE32-E72D297353CC}">
              <c16:uniqueId val="{00000001-011F-4878-A45C-2A6AF3C821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18.420000000000002</c:v>
                </c:pt>
                <c:pt idx="3" formatCode="#,##0.00;&quot;△&quot;#,##0.00;&quot;-&quot;">
                  <c:v>25</c:v>
                </c:pt>
                <c:pt idx="4" formatCode="#,##0.00;&quot;△&quot;#,##0.00;&quot;-&quot;">
                  <c:v>7.97</c:v>
                </c:pt>
              </c:numCache>
            </c:numRef>
          </c:val>
          <c:extLst>
            <c:ext xmlns:c16="http://schemas.microsoft.com/office/drawing/2014/chart" uri="{C3380CC4-5D6E-409C-BE32-E72D297353CC}">
              <c16:uniqueId val="{00000000-0A17-4BBF-A1AD-D4EE31AA97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3.59</c:v>
                </c:pt>
                <c:pt idx="4">
                  <c:v>3.98</c:v>
                </c:pt>
              </c:numCache>
            </c:numRef>
          </c:val>
          <c:smooth val="0"/>
          <c:extLst>
            <c:ext xmlns:c16="http://schemas.microsoft.com/office/drawing/2014/chart" uri="{C3380CC4-5D6E-409C-BE32-E72D297353CC}">
              <c16:uniqueId val="{00000001-0A17-4BBF-A1AD-D4EE31AA97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987.69</c:v>
                </c:pt>
                <c:pt idx="1">
                  <c:v>961.65</c:v>
                </c:pt>
                <c:pt idx="2">
                  <c:v>457.58</c:v>
                </c:pt>
                <c:pt idx="3">
                  <c:v>282.93</c:v>
                </c:pt>
                <c:pt idx="4">
                  <c:v>214.42</c:v>
                </c:pt>
              </c:numCache>
            </c:numRef>
          </c:val>
          <c:extLst>
            <c:ext xmlns:c16="http://schemas.microsoft.com/office/drawing/2014/chart" uri="{C3380CC4-5D6E-409C-BE32-E72D297353CC}">
              <c16:uniqueId val="{00000000-517F-4E92-AF7F-70E5C1F902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379.08</c:v>
                </c:pt>
                <c:pt idx="4">
                  <c:v>367.55</c:v>
                </c:pt>
              </c:numCache>
            </c:numRef>
          </c:val>
          <c:smooth val="0"/>
          <c:extLst>
            <c:ext xmlns:c16="http://schemas.microsoft.com/office/drawing/2014/chart" uri="{C3380CC4-5D6E-409C-BE32-E72D297353CC}">
              <c16:uniqueId val="{00000001-517F-4E92-AF7F-70E5C1F902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1086.3599999999999</c:v>
                </c:pt>
                <c:pt idx="1">
                  <c:v>1055.1600000000001</c:v>
                </c:pt>
                <c:pt idx="2">
                  <c:v>1114.25</c:v>
                </c:pt>
                <c:pt idx="3">
                  <c:v>854.25</c:v>
                </c:pt>
                <c:pt idx="4">
                  <c:v>808.98</c:v>
                </c:pt>
              </c:numCache>
            </c:numRef>
          </c:val>
          <c:extLst>
            <c:ext xmlns:c16="http://schemas.microsoft.com/office/drawing/2014/chart" uri="{C3380CC4-5D6E-409C-BE32-E72D297353CC}">
              <c16:uniqueId val="{00000000-4599-4DD4-9CC6-F547C9D8A5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398.98</c:v>
                </c:pt>
                <c:pt idx="4">
                  <c:v>418.68</c:v>
                </c:pt>
              </c:numCache>
            </c:numRef>
          </c:val>
          <c:smooth val="0"/>
          <c:extLst>
            <c:ext xmlns:c16="http://schemas.microsoft.com/office/drawing/2014/chart" uri="{C3380CC4-5D6E-409C-BE32-E72D297353CC}">
              <c16:uniqueId val="{00000001-4599-4DD4-9CC6-F547C9D8A5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101.62</c:v>
                </c:pt>
                <c:pt idx="1">
                  <c:v>96.35</c:v>
                </c:pt>
                <c:pt idx="2">
                  <c:v>80.680000000000007</c:v>
                </c:pt>
                <c:pt idx="3">
                  <c:v>80.64</c:v>
                </c:pt>
                <c:pt idx="4">
                  <c:v>79.650000000000006</c:v>
                </c:pt>
              </c:numCache>
            </c:numRef>
          </c:val>
          <c:extLst>
            <c:ext xmlns:c16="http://schemas.microsoft.com/office/drawing/2014/chart" uri="{C3380CC4-5D6E-409C-BE32-E72D297353CC}">
              <c16:uniqueId val="{00000000-33DC-40B8-988C-BB1D31DD51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98.64</c:v>
                </c:pt>
                <c:pt idx="4">
                  <c:v>94.78</c:v>
                </c:pt>
              </c:numCache>
            </c:numRef>
          </c:val>
          <c:smooth val="0"/>
          <c:extLst>
            <c:ext xmlns:c16="http://schemas.microsoft.com/office/drawing/2014/chart" uri="{C3380CC4-5D6E-409C-BE32-E72D297353CC}">
              <c16:uniqueId val="{00000001-33DC-40B8-988C-BB1D31DD51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153.16999999999999</c:v>
                </c:pt>
                <c:pt idx="1">
                  <c:v>160.08000000000001</c:v>
                </c:pt>
                <c:pt idx="2">
                  <c:v>192.02</c:v>
                </c:pt>
                <c:pt idx="3">
                  <c:v>194.33</c:v>
                </c:pt>
                <c:pt idx="4">
                  <c:v>196.88</c:v>
                </c:pt>
              </c:numCache>
            </c:numRef>
          </c:val>
          <c:extLst>
            <c:ext xmlns:c16="http://schemas.microsoft.com/office/drawing/2014/chart" uri="{C3380CC4-5D6E-409C-BE32-E72D297353CC}">
              <c16:uniqueId val="{00000000-3368-4FC1-B1A6-F8ECF911A6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178.92</c:v>
                </c:pt>
                <c:pt idx="4">
                  <c:v>181.3</c:v>
                </c:pt>
              </c:numCache>
            </c:numRef>
          </c:val>
          <c:smooth val="0"/>
          <c:extLst>
            <c:ext xmlns:c16="http://schemas.microsoft.com/office/drawing/2014/chart" uri="{C3380CC4-5D6E-409C-BE32-E72D297353CC}">
              <c16:uniqueId val="{00000001-3368-4FC1-B1A6-F8ECF911A6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6" zoomScale="75" zoomScaleNormal="75" workbookViewId="0">
      <selection activeCell="CS30" sqref="CS30"/>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豊後大野市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3</v>
      </c>
      <c r="C7" s="48"/>
      <c r="D7" s="48"/>
      <c r="E7" s="48"/>
      <c r="F7" s="48"/>
      <c r="G7" s="48"/>
      <c r="H7" s="48"/>
      <c r="I7" s="47" t="s">
        <v>12</v>
      </c>
      <c r="J7" s="48"/>
      <c r="K7" s="48"/>
      <c r="L7" s="48"/>
      <c r="M7" s="48"/>
      <c r="N7" s="48"/>
      <c r="O7" s="49"/>
      <c r="P7" s="50" t="s">
        <v>4</v>
      </c>
      <c r="Q7" s="50"/>
      <c r="R7" s="50"/>
      <c r="S7" s="50"/>
      <c r="T7" s="50"/>
      <c r="U7" s="50"/>
      <c r="V7" s="50"/>
      <c r="W7" s="50" t="s">
        <v>14</v>
      </c>
      <c r="X7" s="50"/>
      <c r="Y7" s="50"/>
      <c r="Z7" s="50"/>
      <c r="AA7" s="50"/>
      <c r="AB7" s="50"/>
      <c r="AC7" s="50"/>
      <c r="AD7" s="50" t="s">
        <v>7</v>
      </c>
      <c r="AE7" s="50"/>
      <c r="AF7" s="50"/>
      <c r="AG7" s="50"/>
      <c r="AH7" s="50"/>
      <c r="AI7" s="50"/>
      <c r="AJ7" s="50"/>
      <c r="AK7" s="7"/>
      <c r="AL7" s="50" t="s">
        <v>15</v>
      </c>
      <c r="AM7" s="50"/>
      <c r="AN7" s="50"/>
      <c r="AO7" s="50"/>
      <c r="AP7" s="50"/>
      <c r="AQ7" s="50"/>
      <c r="AR7" s="50"/>
      <c r="AS7" s="50"/>
      <c r="AT7" s="47" t="s">
        <v>8</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A6</v>
      </c>
      <c r="X8" s="54"/>
      <c r="Y8" s="54"/>
      <c r="Z8" s="54"/>
      <c r="AA8" s="54"/>
      <c r="AB8" s="54"/>
      <c r="AC8" s="54"/>
      <c r="AD8" s="54" t="str">
        <f>データ!$M$6</f>
        <v>非設置</v>
      </c>
      <c r="AE8" s="54"/>
      <c r="AF8" s="54"/>
      <c r="AG8" s="54"/>
      <c r="AH8" s="54"/>
      <c r="AI8" s="54"/>
      <c r="AJ8" s="54"/>
      <c r="AK8" s="7"/>
      <c r="AL8" s="55">
        <f>データ!$R$6</f>
        <v>34692</v>
      </c>
      <c r="AM8" s="55"/>
      <c r="AN8" s="55"/>
      <c r="AO8" s="55"/>
      <c r="AP8" s="55"/>
      <c r="AQ8" s="55"/>
      <c r="AR8" s="55"/>
      <c r="AS8" s="55"/>
      <c r="AT8" s="56">
        <f>データ!$S$6</f>
        <v>603.14</v>
      </c>
      <c r="AU8" s="57"/>
      <c r="AV8" s="57"/>
      <c r="AW8" s="57"/>
      <c r="AX8" s="57"/>
      <c r="AY8" s="57"/>
      <c r="AZ8" s="57"/>
      <c r="BA8" s="57"/>
      <c r="BB8" s="58">
        <f>データ!$T$6</f>
        <v>57.52</v>
      </c>
      <c r="BC8" s="58"/>
      <c r="BD8" s="58"/>
      <c r="BE8" s="58"/>
      <c r="BF8" s="58"/>
      <c r="BG8" s="58"/>
      <c r="BH8" s="58"/>
      <c r="BI8" s="58"/>
      <c r="BJ8" s="3"/>
      <c r="BK8" s="3"/>
      <c r="BL8" s="59" t="s">
        <v>13</v>
      </c>
      <c r="BM8" s="60"/>
      <c r="BN8" s="18" t="s">
        <v>21</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24</v>
      </c>
      <c r="J9" s="48"/>
      <c r="K9" s="48"/>
      <c r="L9" s="48"/>
      <c r="M9" s="48"/>
      <c r="N9" s="48"/>
      <c r="O9" s="49"/>
      <c r="P9" s="50" t="s">
        <v>25</v>
      </c>
      <c r="Q9" s="50"/>
      <c r="R9" s="50"/>
      <c r="S9" s="50"/>
      <c r="T9" s="50"/>
      <c r="U9" s="50"/>
      <c r="V9" s="50"/>
      <c r="W9" s="50" t="s">
        <v>23</v>
      </c>
      <c r="X9" s="50"/>
      <c r="Y9" s="50"/>
      <c r="Z9" s="50"/>
      <c r="AA9" s="50"/>
      <c r="AB9" s="50"/>
      <c r="AC9" s="50"/>
      <c r="AD9" s="2"/>
      <c r="AE9" s="2"/>
      <c r="AF9" s="2"/>
      <c r="AG9" s="2"/>
      <c r="AH9" s="7"/>
      <c r="AI9" s="7"/>
      <c r="AJ9" s="7"/>
      <c r="AK9" s="7"/>
      <c r="AL9" s="50" t="s">
        <v>28</v>
      </c>
      <c r="AM9" s="50"/>
      <c r="AN9" s="50"/>
      <c r="AO9" s="50"/>
      <c r="AP9" s="50"/>
      <c r="AQ9" s="50"/>
      <c r="AR9" s="50"/>
      <c r="AS9" s="50"/>
      <c r="AT9" s="47" t="s">
        <v>30</v>
      </c>
      <c r="AU9" s="48"/>
      <c r="AV9" s="48"/>
      <c r="AW9" s="48"/>
      <c r="AX9" s="48"/>
      <c r="AY9" s="48"/>
      <c r="AZ9" s="48"/>
      <c r="BA9" s="48"/>
      <c r="BB9" s="50" t="s">
        <v>17</v>
      </c>
      <c r="BC9" s="50"/>
      <c r="BD9" s="50"/>
      <c r="BE9" s="50"/>
      <c r="BF9" s="50"/>
      <c r="BG9" s="50"/>
      <c r="BH9" s="50"/>
      <c r="BI9" s="50"/>
      <c r="BJ9" s="3"/>
      <c r="BK9" s="3"/>
      <c r="BL9" s="61" t="s">
        <v>32</v>
      </c>
      <c r="BM9" s="62"/>
      <c r="BN9" s="19" t="s">
        <v>33</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36.65</v>
      </c>
      <c r="J10" s="57"/>
      <c r="K10" s="57"/>
      <c r="L10" s="57"/>
      <c r="M10" s="57"/>
      <c r="N10" s="57"/>
      <c r="O10" s="63"/>
      <c r="P10" s="58">
        <f>データ!$P$6</f>
        <v>67.3</v>
      </c>
      <c r="Q10" s="58"/>
      <c r="R10" s="58"/>
      <c r="S10" s="58"/>
      <c r="T10" s="58"/>
      <c r="U10" s="58"/>
      <c r="V10" s="58"/>
      <c r="W10" s="55">
        <f>データ!$Q$6</f>
        <v>3200</v>
      </c>
      <c r="X10" s="55"/>
      <c r="Y10" s="55"/>
      <c r="Z10" s="55"/>
      <c r="AA10" s="55"/>
      <c r="AB10" s="55"/>
      <c r="AC10" s="55"/>
      <c r="AD10" s="2"/>
      <c r="AE10" s="2"/>
      <c r="AF10" s="2"/>
      <c r="AG10" s="2"/>
      <c r="AH10" s="7"/>
      <c r="AI10" s="7"/>
      <c r="AJ10" s="7"/>
      <c r="AK10" s="7"/>
      <c r="AL10" s="55">
        <f>データ!$U$6</f>
        <v>23214</v>
      </c>
      <c r="AM10" s="55"/>
      <c r="AN10" s="55"/>
      <c r="AO10" s="55"/>
      <c r="AP10" s="55"/>
      <c r="AQ10" s="55"/>
      <c r="AR10" s="55"/>
      <c r="AS10" s="55"/>
      <c r="AT10" s="56">
        <f>データ!$V$6</f>
        <v>99.2</v>
      </c>
      <c r="AU10" s="57"/>
      <c r="AV10" s="57"/>
      <c r="AW10" s="57"/>
      <c r="AX10" s="57"/>
      <c r="AY10" s="57"/>
      <c r="AZ10" s="57"/>
      <c r="BA10" s="57"/>
      <c r="BB10" s="58">
        <f>データ!$W$6</f>
        <v>234.01</v>
      </c>
      <c r="BC10" s="58"/>
      <c r="BD10" s="58"/>
      <c r="BE10" s="58"/>
      <c r="BF10" s="58"/>
      <c r="BG10" s="58"/>
      <c r="BH10" s="58"/>
      <c r="BI10" s="58"/>
      <c r="BJ10" s="2"/>
      <c r="BK10" s="2"/>
      <c r="BL10" s="64" t="s">
        <v>35</v>
      </c>
      <c r="BM10" s="65"/>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38</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39</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41</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96"/>
      <c r="BN16" s="96"/>
      <c r="BO16" s="96"/>
      <c r="BP16" s="96"/>
      <c r="BQ16" s="96"/>
      <c r="BR16" s="96"/>
      <c r="BS16" s="96"/>
      <c r="BT16" s="96"/>
      <c r="BU16" s="96"/>
      <c r="BV16" s="96"/>
      <c r="BW16" s="96"/>
      <c r="BX16" s="96"/>
      <c r="BY16" s="96"/>
      <c r="BZ16" s="97"/>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98"/>
      <c r="BM17" s="96"/>
      <c r="BN17" s="96"/>
      <c r="BO17" s="96"/>
      <c r="BP17" s="96"/>
      <c r="BQ17" s="96"/>
      <c r="BR17" s="96"/>
      <c r="BS17" s="96"/>
      <c r="BT17" s="96"/>
      <c r="BU17" s="96"/>
      <c r="BV17" s="96"/>
      <c r="BW17" s="96"/>
      <c r="BX17" s="96"/>
      <c r="BY17" s="96"/>
      <c r="BZ17" s="97"/>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98"/>
      <c r="BM18" s="96"/>
      <c r="BN18" s="96"/>
      <c r="BO18" s="96"/>
      <c r="BP18" s="96"/>
      <c r="BQ18" s="96"/>
      <c r="BR18" s="96"/>
      <c r="BS18" s="96"/>
      <c r="BT18" s="96"/>
      <c r="BU18" s="96"/>
      <c r="BV18" s="96"/>
      <c r="BW18" s="96"/>
      <c r="BX18" s="96"/>
      <c r="BY18" s="96"/>
      <c r="BZ18" s="97"/>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98"/>
      <c r="BM19" s="96"/>
      <c r="BN19" s="96"/>
      <c r="BO19" s="96"/>
      <c r="BP19" s="96"/>
      <c r="BQ19" s="96"/>
      <c r="BR19" s="96"/>
      <c r="BS19" s="96"/>
      <c r="BT19" s="96"/>
      <c r="BU19" s="96"/>
      <c r="BV19" s="96"/>
      <c r="BW19" s="96"/>
      <c r="BX19" s="96"/>
      <c r="BY19" s="96"/>
      <c r="BZ19" s="97"/>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98"/>
      <c r="BM20" s="96"/>
      <c r="BN20" s="96"/>
      <c r="BO20" s="96"/>
      <c r="BP20" s="96"/>
      <c r="BQ20" s="96"/>
      <c r="BR20" s="96"/>
      <c r="BS20" s="96"/>
      <c r="BT20" s="96"/>
      <c r="BU20" s="96"/>
      <c r="BV20" s="96"/>
      <c r="BW20" s="96"/>
      <c r="BX20" s="96"/>
      <c r="BY20" s="96"/>
      <c r="BZ20" s="97"/>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98"/>
      <c r="BM21" s="96"/>
      <c r="BN21" s="96"/>
      <c r="BO21" s="96"/>
      <c r="BP21" s="96"/>
      <c r="BQ21" s="96"/>
      <c r="BR21" s="96"/>
      <c r="BS21" s="96"/>
      <c r="BT21" s="96"/>
      <c r="BU21" s="96"/>
      <c r="BV21" s="96"/>
      <c r="BW21" s="96"/>
      <c r="BX21" s="96"/>
      <c r="BY21" s="96"/>
      <c r="BZ21" s="97"/>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98"/>
      <c r="BM22" s="96"/>
      <c r="BN22" s="96"/>
      <c r="BO22" s="96"/>
      <c r="BP22" s="96"/>
      <c r="BQ22" s="96"/>
      <c r="BR22" s="96"/>
      <c r="BS22" s="96"/>
      <c r="BT22" s="96"/>
      <c r="BU22" s="96"/>
      <c r="BV22" s="96"/>
      <c r="BW22" s="96"/>
      <c r="BX22" s="96"/>
      <c r="BY22" s="96"/>
      <c r="BZ22" s="97"/>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98"/>
      <c r="BM23" s="96"/>
      <c r="BN23" s="96"/>
      <c r="BO23" s="96"/>
      <c r="BP23" s="96"/>
      <c r="BQ23" s="96"/>
      <c r="BR23" s="96"/>
      <c r="BS23" s="96"/>
      <c r="BT23" s="96"/>
      <c r="BU23" s="96"/>
      <c r="BV23" s="96"/>
      <c r="BW23" s="96"/>
      <c r="BX23" s="96"/>
      <c r="BY23" s="96"/>
      <c r="BZ23" s="97"/>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98"/>
      <c r="BM24" s="96"/>
      <c r="BN24" s="96"/>
      <c r="BO24" s="96"/>
      <c r="BP24" s="96"/>
      <c r="BQ24" s="96"/>
      <c r="BR24" s="96"/>
      <c r="BS24" s="96"/>
      <c r="BT24" s="96"/>
      <c r="BU24" s="96"/>
      <c r="BV24" s="96"/>
      <c r="BW24" s="96"/>
      <c r="BX24" s="96"/>
      <c r="BY24" s="96"/>
      <c r="BZ24" s="97"/>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98"/>
      <c r="BM25" s="96"/>
      <c r="BN25" s="96"/>
      <c r="BO25" s="96"/>
      <c r="BP25" s="96"/>
      <c r="BQ25" s="96"/>
      <c r="BR25" s="96"/>
      <c r="BS25" s="96"/>
      <c r="BT25" s="96"/>
      <c r="BU25" s="96"/>
      <c r="BV25" s="96"/>
      <c r="BW25" s="96"/>
      <c r="BX25" s="96"/>
      <c r="BY25" s="96"/>
      <c r="BZ25" s="97"/>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98"/>
      <c r="BM26" s="96"/>
      <c r="BN26" s="96"/>
      <c r="BO26" s="96"/>
      <c r="BP26" s="96"/>
      <c r="BQ26" s="96"/>
      <c r="BR26" s="96"/>
      <c r="BS26" s="96"/>
      <c r="BT26" s="96"/>
      <c r="BU26" s="96"/>
      <c r="BV26" s="96"/>
      <c r="BW26" s="96"/>
      <c r="BX26" s="96"/>
      <c r="BY26" s="96"/>
      <c r="BZ26" s="97"/>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98"/>
      <c r="BM27" s="96"/>
      <c r="BN27" s="96"/>
      <c r="BO27" s="96"/>
      <c r="BP27" s="96"/>
      <c r="BQ27" s="96"/>
      <c r="BR27" s="96"/>
      <c r="BS27" s="96"/>
      <c r="BT27" s="96"/>
      <c r="BU27" s="96"/>
      <c r="BV27" s="96"/>
      <c r="BW27" s="96"/>
      <c r="BX27" s="96"/>
      <c r="BY27" s="96"/>
      <c r="BZ27" s="97"/>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98"/>
      <c r="BM28" s="96"/>
      <c r="BN28" s="96"/>
      <c r="BO28" s="96"/>
      <c r="BP28" s="96"/>
      <c r="BQ28" s="96"/>
      <c r="BR28" s="96"/>
      <c r="BS28" s="96"/>
      <c r="BT28" s="96"/>
      <c r="BU28" s="96"/>
      <c r="BV28" s="96"/>
      <c r="BW28" s="96"/>
      <c r="BX28" s="96"/>
      <c r="BY28" s="96"/>
      <c r="BZ28" s="97"/>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98"/>
      <c r="BM29" s="96"/>
      <c r="BN29" s="96"/>
      <c r="BO29" s="96"/>
      <c r="BP29" s="96"/>
      <c r="BQ29" s="96"/>
      <c r="BR29" s="96"/>
      <c r="BS29" s="96"/>
      <c r="BT29" s="96"/>
      <c r="BU29" s="96"/>
      <c r="BV29" s="96"/>
      <c r="BW29" s="96"/>
      <c r="BX29" s="96"/>
      <c r="BY29" s="96"/>
      <c r="BZ29" s="97"/>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98"/>
      <c r="BM30" s="96"/>
      <c r="BN30" s="96"/>
      <c r="BO30" s="96"/>
      <c r="BP30" s="96"/>
      <c r="BQ30" s="96"/>
      <c r="BR30" s="96"/>
      <c r="BS30" s="96"/>
      <c r="BT30" s="96"/>
      <c r="BU30" s="96"/>
      <c r="BV30" s="96"/>
      <c r="BW30" s="96"/>
      <c r="BX30" s="96"/>
      <c r="BY30" s="96"/>
      <c r="BZ30" s="97"/>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98"/>
      <c r="BM31" s="96"/>
      <c r="BN31" s="96"/>
      <c r="BO31" s="96"/>
      <c r="BP31" s="96"/>
      <c r="BQ31" s="96"/>
      <c r="BR31" s="96"/>
      <c r="BS31" s="96"/>
      <c r="BT31" s="96"/>
      <c r="BU31" s="96"/>
      <c r="BV31" s="96"/>
      <c r="BW31" s="96"/>
      <c r="BX31" s="96"/>
      <c r="BY31" s="96"/>
      <c r="BZ31" s="97"/>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98"/>
      <c r="BM32" s="96"/>
      <c r="BN32" s="96"/>
      <c r="BO32" s="96"/>
      <c r="BP32" s="96"/>
      <c r="BQ32" s="96"/>
      <c r="BR32" s="96"/>
      <c r="BS32" s="96"/>
      <c r="BT32" s="96"/>
      <c r="BU32" s="96"/>
      <c r="BV32" s="96"/>
      <c r="BW32" s="96"/>
      <c r="BX32" s="96"/>
      <c r="BY32" s="96"/>
      <c r="BZ32" s="97"/>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98"/>
      <c r="BM33" s="96"/>
      <c r="BN33" s="96"/>
      <c r="BO33" s="96"/>
      <c r="BP33" s="96"/>
      <c r="BQ33" s="96"/>
      <c r="BR33" s="96"/>
      <c r="BS33" s="96"/>
      <c r="BT33" s="96"/>
      <c r="BU33" s="96"/>
      <c r="BV33" s="96"/>
      <c r="BW33" s="96"/>
      <c r="BX33" s="96"/>
      <c r="BY33" s="96"/>
      <c r="BZ33" s="97"/>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98"/>
      <c r="BM34" s="96"/>
      <c r="BN34" s="96"/>
      <c r="BO34" s="96"/>
      <c r="BP34" s="96"/>
      <c r="BQ34" s="96"/>
      <c r="BR34" s="96"/>
      <c r="BS34" s="96"/>
      <c r="BT34" s="96"/>
      <c r="BU34" s="96"/>
      <c r="BV34" s="96"/>
      <c r="BW34" s="96"/>
      <c r="BX34" s="96"/>
      <c r="BY34" s="96"/>
      <c r="BZ34" s="97"/>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98"/>
      <c r="BM35" s="96"/>
      <c r="BN35" s="96"/>
      <c r="BO35" s="96"/>
      <c r="BP35" s="96"/>
      <c r="BQ35" s="96"/>
      <c r="BR35" s="96"/>
      <c r="BS35" s="96"/>
      <c r="BT35" s="96"/>
      <c r="BU35" s="96"/>
      <c r="BV35" s="96"/>
      <c r="BW35" s="96"/>
      <c r="BX35" s="96"/>
      <c r="BY35" s="96"/>
      <c r="BZ35" s="97"/>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98"/>
      <c r="BM36" s="96"/>
      <c r="BN36" s="96"/>
      <c r="BO36" s="96"/>
      <c r="BP36" s="96"/>
      <c r="BQ36" s="96"/>
      <c r="BR36" s="96"/>
      <c r="BS36" s="96"/>
      <c r="BT36" s="96"/>
      <c r="BU36" s="96"/>
      <c r="BV36" s="96"/>
      <c r="BW36" s="96"/>
      <c r="BX36" s="96"/>
      <c r="BY36" s="96"/>
      <c r="BZ36" s="97"/>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98"/>
      <c r="BM37" s="96"/>
      <c r="BN37" s="96"/>
      <c r="BO37" s="96"/>
      <c r="BP37" s="96"/>
      <c r="BQ37" s="96"/>
      <c r="BR37" s="96"/>
      <c r="BS37" s="96"/>
      <c r="BT37" s="96"/>
      <c r="BU37" s="96"/>
      <c r="BV37" s="96"/>
      <c r="BW37" s="96"/>
      <c r="BX37" s="96"/>
      <c r="BY37" s="96"/>
      <c r="BZ37" s="97"/>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98"/>
      <c r="BM38" s="96"/>
      <c r="BN38" s="96"/>
      <c r="BO38" s="96"/>
      <c r="BP38" s="96"/>
      <c r="BQ38" s="96"/>
      <c r="BR38" s="96"/>
      <c r="BS38" s="96"/>
      <c r="BT38" s="96"/>
      <c r="BU38" s="96"/>
      <c r="BV38" s="96"/>
      <c r="BW38" s="96"/>
      <c r="BX38" s="96"/>
      <c r="BY38" s="96"/>
      <c r="BZ38" s="97"/>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98"/>
      <c r="BM39" s="96"/>
      <c r="BN39" s="96"/>
      <c r="BO39" s="96"/>
      <c r="BP39" s="96"/>
      <c r="BQ39" s="96"/>
      <c r="BR39" s="96"/>
      <c r="BS39" s="96"/>
      <c r="BT39" s="96"/>
      <c r="BU39" s="96"/>
      <c r="BV39" s="96"/>
      <c r="BW39" s="96"/>
      <c r="BX39" s="96"/>
      <c r="BY39" s="96"/>
      <c r="BZ39" s="97"/>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98"/>
      <c r="BM40" s="96"/>
      <c r="BN40" s="96"/>
      <c r="BO40" s="96"/>
      <c r="BP40" s="96"/>
      <c r="BQ40" s="96"/>
      <c r="BR40" s="96"/>
      <c r="BS40" s="96"/>
      <c r="BT40" s="96"/>
      <c r="BU40" s="96"/>
      <c r="BV40" s="96"/>
      <c r="BW40" s="96"/>
      <c r="BX40" s="96"/>
      <c r="BY40" s="96"/>
      <c r="BZ40" s="97"/>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98"/>
      <c r="BM41" s="96"/>
      <c r="BN41" s="96"/>
      <c r="BO41" s="96"/>
      <c r="BP41" s="96"/>
      <c r="BQ41" s="96"/>
      <c r="BR41" s="96"/>
      <c r="BS41" s="96"/>
      <c r="BT41" s="96"/>
      <c r="BU41" s="96"/>
      <c r="BV41" s="96"/>
      <c r="BW41" s="96"/>
      <c r="BX41" s="96"/>
      <c r="BY41" s="96"/>
      <c r="BZ41" s="97"/>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98"/>
      <c r="BM42" s="96"/>
      <c r="BN42" s="96"/>
      <c r="BO42" s="96"/>
      <c r="BP42" s="96"/>
      <c r="BQ42" s="96"/>
      <c r="BR42" s="96"/>
      <c r="BS42" s="96"/>
      <c r="BT42" s="96"/>
      <c r="BU42" s="96"/>
      <c r="BV42" s="96"/>
      <c r="BW42" s="96"/>
      <c r="BX42" s="96"/>
      <c r="BY42" s="96"/>
      <c r="BZ42" s="97"/>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98"/>
      <c r="BM43" s="96"/>
      <c r="BN43" s="96"/>
      <c r="BO43" s="96"/>
      <c r="BP43" s="96"/>
      <c r="BQ43" s="96"/>
      <c r="BR43" s="96"/>
      <c r="BS43" s="96"/>
      <c r="BT43" s="96"/>
      <c r="BU43" s="96"/>
      <c r="BV43" s="96"/>
      <c r="BW43" s="96"/>
      <c r="BX43" s="96"/>
      <c r="BY43" s="96"/>
      <c r="BZ43" s="97"/>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98"/>
      <c r="BM44" s="96"/>
      <c r="BN44" s="96"/>
      <c r="BO44" s="96"/>
      <c r="BP44" s="96"/>
      <c r="BQ44" s="96"/>
      <c r="BR44" s="96"/>
      <c r="BS44" s="96"/>
      <c r="BT44" s="96"/>
      <c r="BU44" s="96"/>
      <c r="BV44" s="96"/>
      <c r="BW44" s="96"/>
      <c r="BX44" s="96"/>
      <c r="BY44" s="96"/>
      <c r="BZ44" s="9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42</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4"/>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4"/>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4"/>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4"/>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4"/>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4"/>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4"/>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4"/>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4"/>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4"/>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4"/>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4"/>
      <c r="BM59" s="82"/>
      <c r="BN59" s="82"/>
      <c r="BO59" s="82"/>
      <c r="BP59" s="82"/>
      <c r="BQ59" s="82"/>
      <c r="BR59" s="82"/>
      <c r="BS59" s="82"/>
      <c r="BT59" s="82"/>
      <c r="BU59" s="82"/>
      <c r="BV59" s="82"/>
      <c r="BW59" s="82"/>
      <c r="BX59" s="82"/>
      <c r="BY59" s="82"/>
      <c r="BZ59" s="83"/>
    </row>
    <row r="60" spans="1:78" ht="13.5" customHeight="1" x14ac:dyDescent="0.15">
      <c r="A60" s="2"/>
      <c r="B60" s="72" t="s">
        <v>9</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4"/>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4"/>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10</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4"/>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4"/>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4"/>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4"/>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4"/>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4"/>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4"/>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4"/>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4"/>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4"/>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4"/>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4"/>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4"/>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4"/>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4"/>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5"/>
      <c r="BM82" s="86"/>
      <c r="BN82" s="86"/>
      <c r="BO82" s="86"/>
      <c r="BP82" s="86"/>
      <c r="BQ82" s="86"/>
      <c r="BR82" s="86"/>
      <c r="BS82" s="86"/>
      <c r="BT82" s="86"/>
      <c r="BU82" s="86"/>
      <c r="BV82" s="86"/>
      <c r="BW82" s="86"/>
      <c r="BX82" s="86"/>
      <c r="BY82" s="86"/>
      <c r="BZ82" s="87"/>
    </row>
    <row r="83" spans="1:78" x14ac:dyDescent="0.15">
      <c r="C83" s="12"/>
    </row>
    <row r="84" spans="1:78" hidden="1" x14ac:dyDescent="0.15">
      <c r="B84" s="6" t="s">
        <v>44</v>
      </c>
      <c r="C84" s="6"/>
      <c r="D84" s="6"/>
      <c r="E84" s="6" t="s">
        <v>1</v>
      </c>
      <c r="F84" s="6" t="s">
        <v>45</v>
      </c>
      <c r="G84" s="6" t="s">
        <v>47</v>
      </c>
      <c r="H84" s="6" t="s">
        <v>43</v>
      </c>
      <c r="I84" s="6" t="s">
        <v>11</v>
      </c>
      <c r="J84" s="6" t="s">
        <v>27</v>
      </c>
      <c r="K84" s="6" t="s">
        <v>48</v>
      </c>
      <c r="L84" s="6" t="s">
        <v>49</v>
      </c>
      <c r="M84" s="6" t="s">
        <v>34</v>
      </c>
      <c r="N84" s="6" t="s">
        <v>51</v>
      </c>
      <c r="O84" s="6" t="s">
        <v>53</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tXIsvwjx/cQHysA22GQU8kmluQBHOwd/THh8Ul5/kFI4k9UHUjPxgmdiToDunExXCUG4nfD7fgRMQ+KD5/PqAw==" saltValue="1gyiN3WDjzCnoYs8C5oPN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57</v>
      </c>
      <c r="D3" s="31" t="s">
        <v>58</v>
      </c>
      <c r="E3" s="31" t="s">
        <v>6</v>
      </c>
      <c r="F3" s="31" t="s">
        <v>5</v>
      </c>
      <c r="G3" s="31" t="s">
        <v>26</v>
      </c>
      <c r="H3" s="90" t="s">
        <v>31</v>
      </c>
      <c r="I3" s="91"/>
      <c r="J3" s="91"/>
      <c r="K3" s="91"/>
      <c r="L3" s="91"/>
      <c r="M3" s="91"/>
      <c r="N3" s="91"/>
      <c r="O3" s="91"/>
      <c r="P3" s="91"/>
      <c r="Q3" s="91"/>
      <c r="R3" s="91"/>
      <c r="S3" s="91"/>
      <c r="T3" s="91"/>
      <c r="U3" s="91"/>
      <c r="V3" s="91"/>
      <c r="W3" s="92"/>
      <c r="X3" s="88" t="s">
        <v>54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59</v>
      </c>
      <c r="B4" s="32"/>
      <c r="C4" s="32"/>
      <c r="D4" s="32"/>
      <c r="E4" s="32"/>
      <c r="F4" s="32"/>
      <c r="G4" s="32"/>
      <c r="H4" s="93"/>
      <c r="I4" s="94"/>
      <c r="J4" s="94"/>
      <c r="K4" s="94"/>
      <c r="L4" s="94"/>
      <c r="M4" s="94"/>
      <c r="N4" s="94"/>
      <c r="O4" s="94"/>
      <c r="P4" s="94"/>
      <c r="Q4" s="94"/>
      <c r="R4" s="94"/>
      <c r="S4" s="94"/>
      <c r="T4" s="94"/>
      <c r="U4" s="94"/>
      <c r="V4" s="94"/>
      <c r="W4" s="95"/>
      <c r="X4" s="89" t="s">
        <v>52</v>
      </c>
      <c r="Y4" s="89"/>
      <c r="Z4" s="89"/>
      <c r="AA4" s="89"/>
      <c r="AB4" s="89"/>
      <c r="AC4" s="89"/>
      <c r="AD4" s="89"/>
      <c r="AE4" s="89"/>
      <c r="AF4" s="89"/>
      <c r="AG4" s="89"/>
      <c r="AH4" s="89"/>
      <c r="AI4" s="89" t="s">
        <v>0</v>
      </c>
      <c r="AJ4" s="89"/>
      <c r="AK4" s="89"/>
      <c r="AL4" s="89"/>
      <c r="AM4" s="89"/>
      <c r="AN4" s="89"/>
      <c r="AO4" s="89"/>
      <c r="AP4" s="89"/>
      <c r="AQ4" s="89"/>
      <c r="AR4" s="89"/>
      <c r="AS4" s="89"/>
      <c r="AT4" s="89" t="s">
        <v>40</v>
      </c>
      <c r="AU4" s="89"/>
      <c r="AV4" s="89"/>
      <c r="AW4" s="89"/>
      <c r="AX4" s="89"/>
      <c r="AY4" s="89"/>
      <c r="AZ4" s="89"/>
      <c r="BA4" s="89"/>
      <c r="BB4" s="89"/>
      <c r="BC4" s="89"/>
      <c r="BD4" s="89"/>
      <c r="BE4" s="89" t="s">
        <v>60</v>
      </c>
      <c r="BF4" s="89"/>
      <c r="BG4" s="89"/>
      <c r="BH4" s="89"/>
      <c r="BI4" s="89"/>
      <c r="BJ4" s="89"/>
      <c r="BK4" s="89"/>
      <c r="BL4" s="89"/>
      <c r="BM4" s="89"/>
      <c r="BN4" s="89"/>
      <c r="BO4" s="89"/>
      <c r="BP4" s="89" t="s">
        <v>36</v>
      </c>
      <c r="BQ4" s="89"/>
      <c r="BR4" s="89"/>
      <c r="BS4" s="89"/>
      <c r="BT4" s="89"/>
      <c r="BU4" s="89"/>
      <c r="BV4" s="89"/>
      <c r="BW4" s="89"/>
      <c r="BX4" s="89"/>
      <c r="BY4" s="89"/>
      <c r="BZ4" s="89"/>
      <c r="CA4" s="89" t="s">
        <v>62</v>
      </c>
      <c r="CB4" s="89"/>
      <c r="CC4" s="89"/>
      <c r="CD4" s="89"/>
      <c r="CE4" s="89"/>
      <c r="CF4" s="89"/>
      <c r="CG4" s="89"/>
      <c r="CH4" s="89"/>
      <c r="CI4" s="89"/>
      <c r="CJ4" s="89"/>
      <c r="CK4" s="89"/>
      <c r="CL4" s="89" t="s">
        <v>64</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61</v>
      </c>
      <c r="DT4" s="89"/>
      <c r="DU4" s="89"/>
      <c r="DV4" s="89"/>
      <c r="DW4" s="89"/>
      <c r="DX4" s="89"/>
      <c r="DY4" s="89"/>
      <c r="DZ4" s="89"/>
      <c r="EA4" s="89"/>
      <c r="EB4" s="89"/>
      <c r="EC4" s="89"/>
      <c r="ED4" s="89" t="s">
        <v>67</v>
      </c>
      <c r="EE4" s="89"/>
      <c r="EF4" s="89"/>
      <c r="EG4" s="89"/>
      <c r="EH4" s="89"/>
      <c r="EI4" s="89"/>
      <c r="EJ4" s="89"/>
      <c r="EK4" s="89"/>
      <c r="EL4" s="89"/>
      <c r="EM4" s="89"/>
      <c r="EN4" s="89"/>
    </row>
    <row r="5" spans="1:144" x14ac:dyDescent="0.15">
      <c r="A5" s="29" t="s">
        <v>29</v>
      </c>
      <c r="B5" s="33"/>
      <c r="C5" s="33"/>
      <c r="D5" s="33"/>
      <c r="E5" s="33"/>
      <c r="F5" s="33"/>
      <c r="G5" s="33"/>
      <c r="H5" s="39" t="s">
        <v>56</v>
      </c>
      <c r="I5" s="39" t="s">
        <v>68</v>
      </c>
      <c r="J5" s="39" t="s">
        <v>69</v>
      </c>
      <c r="K5" s="39" t="s">
        <v>70</v>
      </c>
      <c r="L5" s="39" t="s">
        <v>71</v>
      </c>
      <c r="M5" s="39" t="s">
        <v>7</v>
      </c>
      <c r="N5" s="39" t="s">
        <v>72</v>
      </c>
      <c r="O5" s="39" t="s">
        <v>73</v>
      </c>
      <c r="P5" s="39" t="s">
        <v>74</v>
      </c>
      <c r="Q5" s="39" t="s">
        <v>75</v>
      </c>
      <c r="R5" s="39" t="s">
        <v>76</v>
      </c>
      <c r="S5" s="39" t="s">
        <v>77</v>
      </c>
      <c r="T5" s="39" t="s">
        <v>63</v>
      </c>
      <c r="U5" s="39" t="s">
        <v>78</v>
      </c>
      <c r="V5" s="39" t="s">
        <v>79</v>
      </c>
      <c r="W5" s="39" t="s">
        <v>80</v>
      </c>
      <c r="X5" s="39" t="s">
        <v>81</v>
      </c>
      <c r="Y5" s="39" t="s">
        <v>82</v>
      </c>
      <c r="Z5" s="39" t="s">
        <v>83</v>
      </c>
      <c r="AA5" s="39" t="s">
        <v>84</v>
      </c>
      <c r="AB5" s="39" t="s">
        <v>85</v>
      </c>
      <c r="AC5" s="39" t="s">
        <v>86</v>
      </c>
      <c r="AD5" s="39" t="s">
        <v>88</v>
      </c>
      <c r="AE5" s="39" t="s">
        <v>89</v>
      </c>
      <c r="AF5" s="39" t="s">
        <v>90</v>
      </c>
      <c r="AG5" s="39" t="s">
        <v>91</v>
      </c>
      <c r="AH5" s="39" t="s">
        <v>44</v>
      </c>
      <c r="AI5" s="39" t="s">
        <v>81</v>
      </c>
      <c r="AJ5" s="39" t="s">
        <v>82</v>
      </c>
      <c r="AK5" s="39" t="s">
        <v>83</v>
      </c>
      <c r="AL5" s="39" t="s">
        <v>84</v>
      </c>
      <c r="AM5" s="39" t="s">
        <v>85</v>
      </c>
      <c r="AN5" s="39" t="s">
        <v>86</v>
      </c>
      <c r="AO5" s="39" t="s">
        <v>88</v>
      </c>
      <c r="AP5" s="39" t="s">
        <v>89</v>
      </c>
      <c r="AQ5" s="39" t="s">
        <v>90</v>
      </c>
      <c r="AR5" s="39" t="s">
        <v>91</v>
      </c>
      <c r="AS5" s="39" t="s">
        <v>87</v>
      </c>
      <c r="AT5" s="39" t="s">
        <v>81</v>
      </c>
      <c r="AU5" s="39" t="s">
        <v>82</v>
      </c>
      <c r="AV5" s="39" t="s">
        <v>83</v>
      </c>
      <c r="AW5" s="39" t="s">
        <v>84</v>
      </c>
      <c r="AX5" s="39" t="s">
        <v>85</v>
      </c>
      <c r="AY5" s="39" t="s">
        <v>86</v>
      </c>
      <c r="AZ5" s="39" t="s">
        <v>88</v>
      </c>
      <c r="BA5" s="39" t="s">
        <v>89</v>
      </c>
      <c r="BB5" s="39" t="s">
        <v>90</v>
      </c>
      <c r="BC5" s="39" t="s">
        <v>91</v>
      </c>
      <c r="BD5" s="39" t="s">
        <v>87</v>
      </c>
      <c r="BE5" s="39" t="s">
        <v>81</v>
      </c>
      <c r="BF5" s="39" t="s">
        <v>82</v>
      </c>
      <c r="BG5" s="39" t="s">
        <v>83</v>
      </c>
      <c r="BH5" s="39" t="s">
        <v>84</v>
      </c>
      <c r="BI5" s="39" t="s">
        <v>85</v>
      </c>
      <c r="BJ5" s="39" t="s">
        <v>86</v>
      </c>
      <c r="BK5" s="39" t="s">
        <v>88</v>
      </c>
      <c r="BL5" s="39" t="s">
        <v>89</v>
      </c>
      <c r="BM5" s="39" t="s">
        <v>90</v>
      </c>
      <c r="BN5" s="39" t="s">
        <v>91</v>
      </c>
      <c r="BO5" s="39" t="s">
        <v>87</v>
      </c>
      <c r="BP5" s="39" t="s">
        <v>81</v>
      </c>
      <c r="BQ5" s="39" t="s">
        <v>82</v>
      </c>
      <c r="BR5" s="39" t="s">
        <v>83</v>
      </c>
      <c r="BS5" s="39" t="s">
        <v>84</v>
      </c>
      <c r="BT5" s="39" t="s">
        <v>85</v>
      </c>
      <c r="BU5" s="39" t="s">
        <v>86</v>
      </c>
      <c r="BV5" s="39" t="s">
        <v>88</v>
      </c>
      <c r="BW5" s="39" t="s">
        <v>89</v>
      </c>
      <c r="BX5" s="39" t="s">
        <v>90</v>
      </c>
      <c r="BY5" s="39" t="s">
        <v>91</v>
      </c>
      <c r="BZ5" s="39" t="s">
        <v>87</v>
      </c>
      <c r="CA5" s="39" t="s">
        <v>81</v>
      </c>
      <c r="CB5" s="39" t="s">
        <v>82</v>
      </c>
      <c r="CC5" s="39" t="s">
        <v>83</v>
      </c>
      <c r="CD5" s="39" t="s">
        <v>84</v>
      </c>
      <c r="CE5" s="39" t="s">
        <v>85</v>
      </c>
      <c r="CF5" s="39" t="s">
        <v>86</v>
      </c>
      <c r="CG5" s="39" t="s">
        <v>88</v>
      </c>
      <c r="CH5" s="39" t="s">
        <v>89</v>
      </c>
      <c r="CI5" s="39" t="s">
        <v>90</v>
      </c>
      <c r="CJ5" s="39" t="s">
        <v>91</v>
      </c>
      <c r="CK5" s="39" t="s">
        <v>87</v>
      </c>
      <c r="CL5" s="39" t="s">
        <v>81</v>
      </c>
      <c r="CM5" s="39" t="s">
        <v>82</v>
      </c>
      <c r="CN5" s="39" t="s">
        <v>83</v>
      </c>
      <c r="CO5" s="39" t="s">
        <v>84</v>
      </c>
      <c r="CP5" s="39" t="s">
        <v>85</v>
      </c>
      <c r="CQ5" s="39" t="s">
        <v>86</v>
      </c>
      <c r="CR5" s="39" t="s">
        <v>88</v>
      </c>
      <c r="CS5" s="39" t="s">
        <v>89</v>
      </c>
      <c r="CT5" s="39" t="s">
        <v>90</v>
      </c>
      <c r="CU5" s="39" t="s">
        <v>91</v>
      </c>
      <c r="CV5" s="39" t="s">
        <v>87</v>
      </c>
      <c r="CW5" s="39" t="s">
        <v>81</v>
      </c>
      <c r="CX5" s="39" t="s">
        <v>82</v>
      </c>
      <c r="CY5" s="39" t="s">
        <v>83</v>
      </c>
      <c r="CZ5" s="39" t="s">
        <v>84</v>
      </c>
      <c r="DA5" s="39" t="s">
        <v>85</v>
      </c>
      <c r="DB5" s="39" t="s">
        <v>86</v>
      </c>
      <c r="DC5" s="39" t="s">
        <v>88</v>
      </c>
      <c r="DD5" s="39" t="s">
        <v>89</v>
      </c>
      <c r="DE5" s="39" t="s">
        <v>90</v>
      </c>
      <c r="DF5" s="39" t="s">
        <v>91</v>
      </c>
      <c r="DG5" s="39" t="s">
        <v>87</v>
      </c>
      <c r="DH5" s="39" t="s">
        <v>81</v>
      </c>
      <c r="DI5" s="39" t="s">
        <v>82</v>
      </c>
      <c r="DJ5" s="39" t="s">
        <v>83</v>
      </c>
      <c r="DK5" s="39" t="s">
        <v>84</v>
      </c>
      <c r="DL5" s="39" t="s">
        <v>85</v>
      </c>
      <c r="DM5" s="39" t="s">
        <v>86</v>
      </c>
      <c r="DN5" s="39" t="s">
        <v>88</v>
      </c>
      <c r="DO5" s="39" t="s">
        <v>89</v>
      </c>
      <c r="DP5" s="39" t="s">
        <v>90</v>
      </c>
      <c r="DQ5" s="39" t="s">
        <v>91</v>
      </c>
      <c r="DR5" s="39" t="s">
        <v>87</v>
      </c>
      <c r="DS5" s="39" t="s">
        <v>81</v>
      </c>
      <c r="DT5" s="39" t="s">
        <v>82</v>
      </c>
      <c r="DU5" s="39" t="s">
        <v>83</v>
      </c>
      <c r="DV5" s="39" t="s">
        <v>84</v>
      </c>
      <c r="DW5" s="39" t="s">
        <v>85</v>
      </c>
      <c r="DX5" s="39" t="s">
        <v>86</v>
      </c>
      <c r="DY5" s="39" t="s">
        <v>88</v>
      </c>
      <c r="DZ5" s="39" t="s">
        <v>89</v>
      </c>
      <c r="EA5" s="39" t="s">
        <v>90</v>
      </c>
      <c r="EB5" s="39" t="s">
        <v>91</v>
      </c>
      <c r="EC5" s="39" t="s">
        <v>87</v>
      </c>
      <c r="ED5" s="39" t="s">
        <v>81</v>
      </c>
      <c r="EE5" s="39" t="s">
        <v>82</v>
      </c>
      <c r="EF5" s="39" t="s">
        <v>83</v>
      </c>
      <c r="EG5" s="39" t="s">
        <v>84</v>
      </c>
      <c r="EH5" s="39" t="s">
        <v>85</v>
      </c>
      <c r="EI5" s="39" t="s">
        <v>86</v>
      </c>
      <c r="EJ5" s="39" t="s">
        <v>88</v>
      </c>
      <c r="EK5" s="39" t="s">
        <v>89</v>
      </c>
      <c r="EL5" s="39" t="s">
        <v>90</v>
      </c>
      <c r="EM5" s="39" t="s">
        <v>91</v>
      </c>
      <c r="EN5" s="39" t="s">
        <v>87</v>
      </c>
    </row>
    <row r="6" spans="1:144" s="28" customFormat="1" x14ac:dyDescent="0.15">
      <c r="A6" s="29" t="s">
        <v>92</v>
      </c>
      <c r="B6" s="34">
        <f t="shared" ref="B6:W6" si="1">B7</f>
        <v>2020</v>
      </c>
      <c r="C6" s="34">
        <f t="shared" si="1"/>
        <v>442127</v>
      </c>
      <c r="D6" s="34">
        <f t="shared" si="1"/>
        <v>46</v>
      </c>
      <c r="E6" s="34">
        <f t="shared" si="1"/>
        <v>1</v>
      </c>
      <c r="F6" s="34">
        <f t="shared" si="1"/>
        <v>0</v>
      </c>
      <c r="G6" s="34">
        <f t="shared" si="1"/>
        <v>1</v>
      </c>
      <c r="H6" s="34" t="str">
        <f t="shared" si="1"/>
        <v>大分県　豊後大野市</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36.65</v>
      </c>
      <c r="P6" s="40">
        <f t="shared" si="1"/>
        <v>67.3</v>
      </c>
      <c r="Q6" s="40">
        <f t="shared" si="1"/>
        <v>3200</v>
      </c>
      <c r="R6" s="40">
        <f t="shared" si="1"/>
        <v>34692</v>
      </c>
      <c r="S6" s="40">
        <f t="shared" si="1"/>
        <v>603.14</v>
      </c>
      <c r="T6" s="40">
        <f t="shared" si="1"/>
        <v>57.52</v>
      </c>
      <c r="U6" s="40">
        <f t="shared" si="1"/>
        <v>23214</v>
      </c>
      <c r="V6" s="40">
        <f t="shared" si="1"/>
        <v>99.2</v>
      </c>
      <c r="W6" s="40">
        <f t="shared" si="1"/>
        <v>234.01</v>
      </c>
      <c r="X6" s="42">
        <f t="shared" ref="X6:AG6" si="2">IF(X7="",NA(),X7)</f>
        <v>104.7</v>
      </c>
      <c r="Y6" s="42">
        <f t="shared" si="2"/>
        <v>100.45</v>
      </c>
      <c r="Z6" s="42">
        <f t="shared" si="2"/>
        <v>86.01</v>
      </c>
      <c r="AA6" s="42">
        <f t="shared" si="2"/>
        <v>90.07</v>
      </c>
      <c r="AB6" s="42">
        <f t="shared" si="2"/>
        <v>94.3</v>
      </c>
      <c r="AC6" s="42">
        <f t="shared" si="2"/>
        <v>111.34</v>
      </c>
      <c r="AD6" s="42">
        <f t="shared" si="2"/>
        <v>110.02</v>
      </c>
      <c r="AE6" s="42">
        <f t="shared" si="2"/>
        <v>108.76</v>
      </c>
      <c r="AF6" s="42">
        <f t="shared" si="2"/>
        <v>108.61</v>
      </c>
      <c r="AG6" s="42">
        <f t="shared" si="2"/>
        <v>108.35</v>
      </c>
      <c r="AH6" s="40" t="str">
        <f>IF(AH7="","",IF(AH7="-","【-】","【"&amp;SUBSTITUTE(TEXT(AH7,"#,##0.00"),"-","△")&amp;"】"))</f>
        <v>【110.27】</v>
      </c>
      <c r="AI6" s="40">
        <f t="shared" ref="AI6:AR6" si="3">IF(AI7="",NA(),AI7)</f>
        <v>0</v>
      </c>
      <c r="AJ6" s="40">
        <f t="shared" si="3"/>
        <v>0</v>
      </c>
      <c r="AK6" s="42">
        <f t="shared" si="3"/>
        <v>18.420000000000002</v>
      </c>
      <c r="AL6" s="42">
        <f t="shared" si="3"/>
        <v>25</v>
      </c>
      <c r="AM6" s="42">
        <f t="shared" si="3"/>
        <v>7.97</v>
      </c>
      <c r="AN6" s="42">
        <f t="shared" si="3"/>
        <v>10.130000000000001</v>
      </c>
      <c r="AO6" s="42">
        <f t="shared" si="3"/>
        <v>7.31</v>
      </c>
      <c r="AP6" s="42">
        <f t="shared" si="3"/>
        <v>7.48</v>
      </c>
      <c r="AQ6" s="42">
        <f t="shared" si="3"/>
        <v>3.59</v>
      </c>
      <c r="AR6" s="42">
        <f t="shared" si="3"/>
        <v>3.98</v>
      </c>
      <c r="AS6" s="40" t="str">
        <f>IF(AS7="","",IF(AS7="-","【-】","【"&amp;SUBSTITUTE(TEXT(AS7,"#,##0.00"),"-","△")&amp;"】"))</f>
        <v>【1.15】</v>
      </c>
      <c r="AT6" s="42">
        <f t="shared" ref="AT6:BC6" si="4">IF(AT7="",NA(),AT7)</f>
        <v>987.69</v>
      </c>
      <c r="AU6" s="42">
        <f t="shared" si="4"/>
        <v>961.65</v>
      </c>
      <c r="AV6" s="42">
        <f t="shared" si="4"/>
        <v>457.58</v>
      </c>
      <c r="AW6" s="42">
        <f t="shared" si="4"/>
        <v>282.93</v>
      </c>
      <c r="AX6" s="42">
        <f t="shared" si="4"/>
        <v>214.42</v>
      </c>
      <c r="AY6" s="42">
        <f t="shared" si="4"/>
        <v>388.67</v>
      </c>
      <c r="AZ6" s="42">
        <f t="shared" si="4"/>
        <v>355.27</v>
      </c>
      <c r="BA6" s="42">
        <f t="shared" si="4"/>
        <v>359.7</v>
      </c>
      <c r="BB6" s="42">
        <f t="shared" si="4"/>
        <v>379.08</v>
      </c>
      <c r="BC6" s="42">
        <f t="shared" si="4"/>
        <v>367.55</v>
      </c>
      <c r="BD6" s="40" t="str">
        <f>IF(BD7="","",IF(BD7="-","【-】","【"&amp;SUBSTITUTE(TEXT(BD7,"#,##0.00"),"-","△")&amp;"】"))</f>
        <v>【260.31】</v>
      </c>
      <c r="BE6" s="42">
        <f t="shared" ref="BE6:BN6" si="5">IF(BE7="",NA(),BE7)</f>
        <v>1086.3599999999999</v>
      </c>
      <c r="BF6" s="42">
        <f t="shared" si="5"/>
        <v>1055.1600000000001</v>
      </c>
      <c r="BG6" s="42">
        <f t="shared" si="5"/>
        <v>1114.25</v>
      </c>
      <c r="BH6" s="42">
        <f t="shared" si="5"/>
        <v>854.25</v>
      </c>
      <c r="BI6" s="42">
        <f t="shared" si="5"/>
        <v>808.98</v>
      </c>
      <c r="BJ6" s="42">
        <f t="shared" si="5"/>
        <v>422.5</v>
      </c>
      <c r="BK6" s="42">
        <f t="shared" si="5"/>
        <v>458.27</v>
      </c>
      <c r="BL6" s="42">
        <f t="shared" si="5"/>
        <v>447.01</v>
      </c>
      <c r="BM6" s="42">
        <f t="shared" si="5"/>
        <v>398.98</v>
      </c>
      <c r="BN6" s="42">
        <f t="shared" si="5"/>
        <v>418.68</v>
      </c>
      <c r="BO6" s="40" t="str">
        <f>IF(BO7="","",IF(BO7="-","【-】","【"&amp;SUBSTITUTE(TEXT(BO7,"#,##0.00"),"-","△")&amp;"】"))</f>
        <v>【275.67】</v>
      </c>
      <c r="BP6" s="42">
        <f t="shared" ref="BP6:BY6" si="6">IF(BP7="",NA(),BP7)</f>
        <v>101.62</v>
      </c>
      <c r="BQ6" s="42">
        <f t="shared" si="6"/>
        <v>96.35</v>
      </c>
      <c r="BR6" s="42">
        <f t="shared" si="6"/>
        <v>80.680000000000007</v>
      </c>
      <c r="BS6" s="42">
        <f t="shared" si="6"/>
        <v>80.64</v>
      </c>
      <c r="BT6" s="42">
        <f t="shared" si="6"/>
        <v>79.650000000000006</v>
      </c>
      <c r="BU6" s="42">
        <f t="shared" si="6"/>
        <v>101.64</v>
      </c>
      <c r="BV6" s="42">
        <f t="shared" si="6"/>
        <v>96.77</v>
      </c>
      <c r="BW6" s="42">
        <f t="shared" si="6"/>
        <v>95.81</v>
      </c>
      <c r="BX6" s="42">
        <f t="shared" si="6"/>
        <v>98.64</v>
      </c>
      <c r="BY6" s="42">
        <f t="shared" si="6"/>
        <v>94.78</v>
      </c>
      <c r="BZ6" s="40" t="str">
        <f>IF(BZ7="","",IF(BZ7="-","【-】","【"&amp;SUBSTITUTE(TEXT(BZ7,"#,##0.00"),"-","△")&amp;"】"))</f>
        <v>【100.05】</v>
      </c>
      <c r="CA6" s="42">
        <f t="shared" ref="CA6:CJ6" si="7">IF(CA7="",NA(),CA7)</f>
        <v>153.16999999999999</v>
      </c>
      <c r="CB6" s="42">
        <f t="shared" si="7"/>
        <v>160.08000000000001</v>
      </c>
      <c r="CC6" s="42">
        <f t="shared" si="7"/>
        <v>192.02</v>
      </c>
      <c r="CD6" s="42">
        <f t="shared" si="7"/>
        <v>194.33</v>
      </c>
      <c r="CE6" s="42">
        <f t="shared" si="7"/>
        <v>196.88</v>
      </c>
      <c r="CF6" s="42">
        <f t="shared" si="7"/>
        <v>179.16</v>
      </c>
      <c r="CG6" s="42">
        <f t="shared" si="7"/>
        <v>187.18</v>
      </c>
      <c r="CH6" s="42">
        <f t="shared" si="7"/>
        <v>189.58</v>
      </c>
      <c r="CI6" s="42">
        <f t="shared" si="7"/>
        <v>178.92</v>
      </c>
      <c r="CJ6" s="42">
        <f t="shared" si="7"/>
        <v>181.3</v>
      </c>
      <c r="CK6" s="40" t="str">
        <f>IF(CK7="","",IF(CK7="-","【-】","【"&amp;SUBSTITUTE(TEXT(CK7,"#,##0.00"),"-","△")&amp;"】"))</f>
        <v>【166.40】</v>
      </c>
      <c r="CL6" s="42">
        <f t="shared" ref="CL6:CU6" si="8">IF(CL7="",NA(),CL7)</f>
        <v>73.650000000000006</v>
      </c>
      <c r="CM6" s="42">
        <f t="shared" si="8"/>
        <v>77.959999999999994</v>
      </c>
      <c r="CN6" s="42">
        <f t="shared" si="8"/>
        <v>71.89</v>
      </c>
      <c r="CO6" s="42">
        <f t="shared" si="8"/>
        <v>60.8</v>
      </c>
      <c r="CP6" s="42">
        <f t="shared" si="8"/>
        <v>57.78</v>
      </c>
      <c r="CQ6" s="42">
        <f t="shared" si="8"/>
        <v>54.24</v>
      </c>
      <c r="CR6" s="42">
        <f t="shared" si="8"/>
        <v>55.88</v>
      </c>
      <c r="CS6" s="42">
        <f t="shared" si="8"/>
        <v>55.22</v>
      </c>
      <c r="CT6" s="42">
        <f t="shared" si="8"/>
        <v>55.14</v>
      </c>
      <c r="CU6" s="42">
        <f t="shared" si="8"/>
        <v>55.89</v>
      </c>
      <c r="CV6" s="40" t="str">
        <f>IF(CV7="","",IF(CV7="-","【-】","【"&amp;SUBSTITUTE(TEXT(CV7,"#,##0.00"),"-","△")&amp;"】"))</f>
        <v>【60.69】</v>
      </c>
      <c r="CW6" s="42">
        <f t="shared" ref="CW6:DF6" si="9">IF(CW7="",NA(),CW7)</f>
        <v>84.03</v>
      </c>
      <c r="CX6" s="42">
        <f t="shared" si="9"/>
        <v>81.09</v>
      </c>
      <c r="CY6" s="42">
        <f t="shared" si="9"/>
        <v>81.94</v>
      </c>
      <c r="CZ6" s="42">
        <f t="shared" si="9"/>
        <v>66.739999999999995</v>
      </c>
      <c r="DA6" s="42">
        <f t="shared" si="9"/>
        <v>70.739999999999995</v>
      </c>
      <c r="DB6" s="42">
        <f t="shared" si="9"/>
        <v>81.680000000000007</v>
      </c>
      <c r="DC6" s="42">
        <f t="shared" si="9"/>
        <v>80.989999999999995</v>
      </c>
      <c r="DD6" s="42">
        <f t="shared" si="9"/>
        <v>80.930000000000007</v>
      </c>
      <c r="DE6" s="42">
        <f t="shared" si="9"/>
        <v>81.39</v>
      </c>
      <c r="DF6" s="42">
        <f t="shared" si="9"/>
        <v>81.27</v>
      </c>
      <c r="DG6" s="40" t="str">
        <f>IF(DG7="","",IF(DG7="-","【-】","【"&amp;SUBSTITUTE(TEXT(DG7,"#,##0.00"),"-","△")&amp;"】"))</f>
        <v>【89.82】</v>
      </c>
      <c r="DH6" s="42">
        <f t="shared" ref="DH6:DQ6" si="10">IF(DH7="",NA(),DH7)</f>
        <v>33.58</v>
      </c>
      <c r="DI6" s="42">
        <f t="shared" si="10"/>
        <v>35.33</v>
      </c>
      <c r="DJ6" s="42">
        <f t="shared" si="10"/>
        <v>33.979999999999997</v>
      </c>
      <c r="DK6" s="42">
        <f t="shared" si="10"/>
        <v>32.96</v>
      </c>
      <c r="DL6" s="42">
        <f t="shared" si="10"/>
        <v>35.17</v>
      </c>
      <c r="DM6" s="42">
        <f t="shared" si="10"/>
        <v>48.14</v>
      </c>
      <c r="DN6" s="42">
        <f t="shared" si="10"/>
        <v>46.61</v>
      </c>
      <c r="DO6" s="42">
        <f t="shared" si="10"/>
        <v>47.97</v>
      </c>
      <c r="DP6" s="42">
        <f t="shared" si="10"/>
        <v>49.92</v>
      </c>
      <c r="DQ6" s="42">
        <f t="shared" si="10"/>
        <v>50.63</v>
      </c>
      <c r="DR6" s="40" t="str">
        <f>IF(DR7="","",IF(DR7="-","【-】","【"&amp;SUBSTITUTE(TEXT(DR7,"#,##0.00"),"-","△")&amp;"】"))</f>
        <v>【50.19】</v>
      </c>
      <c r="DS6" s="42">
        <f t="shared" ref="DS6:EB6" si="11">IF(DS7="",NA(),DS7)</f>
        <v>3.34</v>
      </c>
      <c r="DT6" s="42">
        <f t="shared" si="11"/>
        <v>3.29</v>
      </c>
      <c r="DU6" s="42">
        <f t="shared" si="11"/>
        <v>10.48</v>
      </c>
      <c r="DV6" s="42">
        <f t="shared" si="11"/>
        <v>16.059999999999999</v>
      </c>
      <c r="DW6" s="42">
        <f t="shared" si="11"/>
        <v>20.48</v>
      </c>
      <c r="DX6" s="42">
        <f t="shared" si="11"/>
        <v>11.13</v>
      </c>
      <c r="DY6" s="42">
        <f t="shared" si="11"/>
        <v>10.84</v>
      </c>
      <c r="DZ6" s="42">
        <f t="shared" si="11"/>
        <v>15.33</v>
      </c>
      <c r="EA6" s="42">
        <f t="shared" si="11"/>
        <v>16.88</v>
      </c>
      <c r="EB6" s="42">
        <f t="shared" si="11"/>
        <v>18.28</v>
      </c>
      <c r="EC6" s="40" t="str">
        <f>IF(EC7="","",IF(EC7="-","【-】","【"&amp;SUBSTITUTE(TEXT(EC7,"#,##0.00"),"-","△")&amp;"】"))</f>
        <v>【20.63】</v>
      </c>
      <c r="ED6" s="42">
        <f t="shared" ref="ED6:EM6" si="12">IF(ED7="",NA(),ED7)</f>
        <v>0.1</v>
      </c>
      <c r="EE6" s="42">
        <f t="shared" si="12"/>
        <v>0.11</v>
      </c>
      <c r="EF6" s="42">
        <f t="shared" si="12"/>
        <v>0.1</v>
      </c>
      <c r="EG6" s="42">
        <f t="shared" si="12"/>
        <v>0.06</v>
      </c>
      <c r="EH6" s="42">
        <f t="shared" si="12"/>
        <v>0.21</v>
      </c>
      <c r="EI6" s="42">
        <f t="shared" si="12"/>
        <v>0.47</v>
      </c>
      <c r="EJ6" s="42">
        <f t="shared" si="12"/>
        <v>0.39</v>
      </c>
      <c r="EK6" s="42">
        <f t="shared" si="12"/>
        <v>0.43</v>
      </c>
      <c r="EL6" s="42">
        <f t="shared" si="12"/>
        <v>0.52</v>
      </c>
      <c r="EM6" s="42">
        <f t="shared" si="12"/>
        <v>0.53</v>
      </c>
      <c r="EN6" s="40" t="str">
        <f>IF(EN7="","",IF(EN7="-","【-】","【"&amp;SUBSTITUTE(TEXT(EN7,"#,##0.00"),"-","△")&amp;"】"))</f>
        <v>【0.69】</v>
      </c>
    </row>
    <row r="7" spans="1:144" s="28" customFormat="1" x14ac:dyDescent="0.15">
      <c r="A7" s="29"/>
      <c r="B7" s="35">
        <v>2020</v>
      </c>
      <c r="C7" s="35">
        <v>442127</v>
      </c>
      <c r="D7" s="35">
        <v>46</v>
      </c>
      <c r="E7" s="35">
        <v>1</v>
      </c>
      <c r="F7" s="35">
        <v>0</v>
      </c>
      <c r="G7" s="35">
        <v>1</v>
      </c>
      <c r="H7" s="35" t="s">
        <v>93</v>
      </c>
      <c r="I7" s="35" t="s">
        <v>94</v>
      </c>
      <c r="J7" s="35" t="s">
        <v>95</v>
      </c>
      <c r="K7" s="35" t="s">
        <v>96</v>
      </c>
      <c r="L7" s="35" t="s">
        <v>97</v>
      </c>
      <c r="M7" s="35" t="s">
        <v>16</v>
      </c>
      <c r="N7" s="41" t="s">
        <v>98</v>
      </c>
      <c r="O7" s="41">
        <v>36.65</v>
      </c>
      <c r="P7" s="41">
        <v>67.3</v>
      </c>
      <c r="Q7" s="41">
        <v>3200</v>
      </c>
      <c r="R7" s="41">
        <v>34692</v>
      </c>
      <c r="S7" s="41">
        <v>603.14</v>
      </c>
      <c r="T7" s="41">
        <v>57.52</v>
      </c>
      <c r="U7" s="41">
        <v>23214</v>
      </c>
      <c r="V7" s="41">
        <v>99.2</v>
      </c>
      <c r="W7" s="41">
        <v>234.01</v>
      </c>
      <c r="X7" s="41">
        <v>104.7</v>
      </c>
      <c r="Y7" s="41">
        <v>100.45</v>
      </c>
      <c r="Z7" s="41">
        <v>86.01</v>
      </c>
      <c r="AA7" s="41">
        <v>90.07</v>
      </c>
      <c r="AB7" s="41">
        <v>94.3</v>
      </c>
      <c r="AC7" s="41">
        <v>111.34</v>
      </c>
      <c r="AD7" s="41">
        <v>110.02</v>
      </c>
      <c r="AE7" s="41">
        <v>108.76</v>
      </c>
      <c r="AF7" s="41">
        <v>108.61</v>
      </c>
      <c r="AG7" s="41">
        <v>108.35</v>
      </c>
      <c r="AH7" s="41">
        <v>110.27</v>
      </c>
      <c r="AI7" s="41">
        <v>0</v>
      </c>
      <c r="AJ7" s="41">
        <v>0</v>
      </c>
      <c r="AK7" s="41">
        <v>18.420000000000002</v>
      </c>
      <c r="AL7" s="41">
        <v>25</v>
      </c>
      <c r="AM7" s="41">
        <v>7.97</v>
      </c>
      <c r="AN7" s="41">
        <v>10.130000000000001</v>
      </c>
      <c r="AO7" s="41">
        <v>7.31</v>
      </c>
      <c r="AP7" s="41">
        <v>7.48</v>
      </c>
      <c r="AQ7" s="41">
        <v>3.59</v>
      </c>
      <c r="AR7" s="41">
        <v>3.98</v>
      </c>
      <c r="AS7" s="41">
        <v>1.1499999999999999</v>
      </c>
      <c r="AT7" s="41">
        <v>987.69</v>
      </c>
      <c r="AU7" s="41">
        <v>961.65</v>
      </c>
      <c r="AV7" s="41">
        <v>457.58</v>
      </c>
      <c r="AW7" s="41">
        <v>282.93</v>
      </c>
      <c r="AX7" s="41">
        <v>214.42</v>
      </c>
      <c r="AY7" s="41">
        <v>388.67</v>
      </c>
      <c r="AZ7" s="41">
        <v>355.27</v>
      </c>
      <c r="BA7" s="41">
        <v>359.7</v>
      </c>
      <c r="BB7" s="41">
        <v>379.08</v>
      </c>
      <c r="BC7" s="41">
        <v>367.55</v>
      </c>
      <c r="BD7" s="41">
        <v>260.31</v>
      </c>
      <c r="BE7" s="41">
        <v>1086.3599999999999</v>
      </c>
      <c r="BF7" s="41">
        <v>1055.1600000000001</v>
      </c>
      <c r="BG7" s="41">
        <v>1114.25</v>
      </c>
      <c r="BH7" s="41">
        <v>854.25</v>
      </c>
      <c r="BI7" s="41">
        <v>808.98</v>
      </c>
      <c r="BJ7" s="41">
        <v>422.5</v>
      </c>
      <c r="BK7" s="41">
        <v>458.27</v>
      </c>
      <c r="BL7" s="41">
        <v>447.01</v>
      </c>
      <c r="BM7" s="41">
        <v>398.98</v>
      </c>
      <c r="BN7" s="41">
        <v>418.68</v>
      </c>
      <c r="BO7" s="41">
        <v>275.67</v>
      </c>
      <c r="BP7" s="41">
        <v>101.62</v>
      </c>
      <c r="BQ7" s="41">
        <v>96.35</v>
      </c>
      <c r="BR7" s="41">
        <v>80.680000000000007</v>
      </c>
      <c r="BS7" s="41">
        <v>80.64</v>
      </c>
      <c r="BT7" s="41">
        <v>79.650000000000006</v>
      </c>
      <c r="BU7" s="41">
        <v>101.64</v>
      </c>
      <c r="BV7" s="41">
        <v>96.77</v>
      </c>
      <c r="BW7" s="41">
        <v>95.81</v>
      </c>
      <c r="BX7" s="41">
        <v>98.64</v>
      </c>
      <c r="BY7" s="41">
        <v>94.78</v>
      </c>
      <c r="BZ7" s="41">
        <v>100.05</v>
      </c>
      <c r="CA7" s="41">
        <v>153.16999999999999</v>
      </c>
      <c r="CB7" s="41">
        <v>160.08000000000001</v>
      </c>
      <c r="CC7" s="41">
        <v>192.02</v>
      </c>
      <c r="CD7" s="41">
        <v>194.33</v>
      </c>
      <c r="CE7" s="41">
        <v>196.88</v>
      </c>
      <c r="CF7" s="41">
        <v>179.16</v>
      </c>
      <c r="CG7" s="41">
        <v>187.18</v>
      </c>
      <c r="CH7" s="41">
        <v>189.58</v>
      </c>
      <c r="CI7" s="41">
        <v>178.92</v>
      </c>
      <c r="CJ7" s="41">
        <v>181.3</v>
      </c>
      <c r="CK7" s="41">
        <v>166.4</v>
      </c>
      <c r="CL7" s="41">
        <v>73.650000000000006</v>
      </c>
      <c r="CM7" s="41">
        <v>77.959999999999994</v>
      </c>
      <c r="CN7" s="41">
        <v>71.89</v>
      </c>
      <c r="CO7" s="41">
        <v>60.8</v>
      </c>
      <c r="CP7" s="41">
        <v>57.78</v>
      </c>
      <c r="CQ7" s="41">
        <v>54.24</v>
      </c>
      <c r="CR7" s="41">
        <v>55.88</v>
      </c>
      <c r="CS7" s="41">
        <v>55.22</v>
      </c>
      <c r="CT7" s="41">
        <v>55.14</v>
      </c>
      <c r="CU7" s="41">
        <v>55.89</v>
      </c>
      <c r="CV7" s="41">
        <v>60.69</v>
      </c>
      <c r="CW7" s="41">
        <v>84.03</v>
      </c>
      <c r="CX7" s="41">
        <v>81.09</v>
      </c>
      <c r="CY7" s="41">
        <v>81.94</v>
      </c>
      <c r="CZ7" s="41">
        <v>66.739999999999995</v>
      </c>
      <c r="DA7" s="41">
        <v>70.739999999999995</v>
      </c>
      <c r="DB7" s="41">
        <v>81.680000000000007</v>
      </c>
      <c r="DC7" s="41">
        <v>80.989999999999995</v>
      </c>
      <c r="DD7" s="41">
        <v>80.930000000000007</v>
      </c>
      <c r="DE7" s="41">
        <v>81.39</v>
      </c>
      <c r="DF7" s="41">
        <v>81.27</v>
      </c>
      <c r="DG7" s="41">
        <v>89.82</v>
      </c>
      <c r="DH7" s="41">
        <v>33.58</v>
      </c>
      <c r="DI7" s="41">
        <v>35.33</v>
      </c>
      <c r="DJ7" s="41">
        <v>33.979999999999997</v>
      </c>
      <c r="DK7" s="41">
        <v>32.96</v>
      </c>
      <c r="DL7" s="41">
        <v>35.17</v>
      </c>
      <c r="DM7" s="41">
        <v>48.14</v>
      </c>
      <c r="DN7" s="41">
        <v>46.61</v>
      </c>
      <c r="DO7" s="41">
        <v>47.97</v>
      </c>
      <c r="DP7" s="41">
        <v>49.92</v>
      </c>
      <c r="DQ7" s="41">
        <v>50.63</v>
      </c>
      <c r="DR7" s="41">
        <v>50.19</v>
      </c>
      <c r="DS7" s="41">
        <v>3.34</v>
      </c>
      <c r="DT7" s="41">
        <v>3.29</v>
      </c>
      <c r="DU7" s="41">
        <v>10.48</v>
      </c>
      <c r="DV7" s="41">
        <v>16.059999999999999</v>
      </c>
      <c r="DW7" s="41">
        <v>20.48</v>
      </c>
      <c r="DX7" s="41">
        <v>11.13</v>
      </c>
      <c r="DY7" s="41">
        <v>10.84</v>
      </c>
      <c r="DZ7" s="41">
        <v>15.33</v>
      </c>
      <c r="EA7" s="41">
        <v>16.88</v>
      </c>
      <c r="EB7" s="41">
        <v>18.28</v>
      </c>
      <c r="EC7" s="41">
        <v>20.63</v>
      </c>
      <c r="ED7" s="41">
        <v>0.1</v>
      </c>
      <c r="EE7" s="41">
        <v>0.11</v>
      </c>
      <c r="EF7" s="41">
        <v>0.1</v>
      </c>
      <c r="EG7" s="41">
        <v>0.06</v>
      </c>
      <c r="EH7" s="41">
        <v>0.21</v>
      </c>
      <c r="EI7" s="41">
        <v>0.47</v>
      </c>
      <c r="EJ7" s="41">
        <v>0.39</v>
      </c>
      <c r="EK7" s="41">
        <v>0.43</v>
      </c>
      <c r="EL7" s="41">
        <v>0.52</v>
      </c>
      <c r="EM7" s="41">
        <v>0.53</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dcterms:created xsi:type="dcterms:W3CDTF">2021-12-03T06:59:02Z</dcterms:created>
  <dcterms:modified xsi:type="dcterms:W3CDTF">2022-02-14T04:21:42Z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2022-02-07T01:17:37Z</vt:filetime>
  </property>
</Properties>
</file>