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11_宇佐市\"/>
    </mc:Choice>
  </mc:AlternateContent>
  <workbookProtection workbookAlgorithmName="SHA-512" workbookHashValue="eK1wVrXhssSuyO/a/lWSF2TKjQPTGfCmSA+8UBCMr9sZVG+GffrcqkGCkqQhSZSVb4LFwKWhJ6jUZ4LsVKFqxQ==" workbookSaltValue="HWnQaTo4FGTjSte0UGNajQ==" workbookSpinCount="100000" lockStructure="1"/>
  <bookViews>
    <workbookView xWindow="-105" yWindow="-105" windowWidth="22320" windowHeight="1317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I10" i="4" s="1"/>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F85" i="4"/>
  <c r="BB10" i="4"/>
  <c r="AL10" i="4"/>
  <c r="W10" i="4"/>
  <c r="B10" i="4"/>
  <c r="BB8" i="4"/>
  <c r="AT8" i="4"/>
  <c r="AL8" i="4"/>
  <c r="W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<sst xmlns="http://schemas.openxmlformats.org/spreadsheetml/2006/main" count="228" uniqueCount="115">
  <si>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</si>
  <si>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</si>
  <si>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</si>
  <si>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</si>
  <si>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</si>
  <si>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</si>
  <si>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</si>
  <si>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</si>
  <si>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</si>
  <si>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</si>
  <si>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</si>
  <si>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</si>
  <si>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</si>
  <si>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</si>
  <si>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</si>
  <si>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</si>
  <si>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</si>
  <si>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</si>
  <si>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</si>
  <si>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</si>
  <si>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</si>
  <si>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</si>
  <si>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</si>
  <si>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</si>
  <si>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</si>
  <si>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</si>
  <si>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</si>
  <si>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</si>
  <si>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</si>
  <si>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</si>
  <si>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</si>
  <si>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</si>
  <si>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</si>
  <si>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</si>
  <si>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</si>
  <si>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</si>
  <si>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</si>
  <si>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</si>
  <si>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</si>
  <si>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</si>
  <si>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</si>
  <si>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</si>
  <si>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</si>
  <si>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</si>
  <si>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</si>
  <si>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</si>
  <si>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</si>
  <si>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</si>
  <si>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</si>
  <si>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</si>
  <si>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</si>
  <si>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</si>
  <si>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</si>
  <si>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</si>
  <si>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</si>
  <si>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</si>
  <si>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</si>
  <si>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</si>
  <si>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</si>
  <si>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</si>
  <si>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</si>
  <si>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</si>
  <si>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</si>
  <si>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</si>
  <si>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</si>
  <si>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</si>
  <si>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</si>
  <si>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</si>
  <si>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</si>
  <si>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</si>
  <si>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</si>
  <si>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</si>
  <si>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</si>
  <si>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</si>
  <si>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</si>
  <si>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</si>
  <si>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</si>
  <si>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</si>
  <si>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</si>
  <si>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</si>
  <si>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</si>
  <si>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</si>
  <si>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</si>
  <si>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</si>
  <si>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</si>
  <si>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</si>
  <si>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</si>
  <si>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</si>
  <si>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</si>
  <si>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</si>
  <si>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</si>
  <si>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</si>
  <si>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</si>
  <si>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</si>
  <si>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</si>
  <si>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</si>
  <si>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</si>
  <si>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</si>
  <si>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</si>
  <si>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</si>
  <si>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</si>
  <si>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</si>
  <si>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</si>
  <si>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</si>
  <si>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</si>
  <si>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</si>
  <si>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</si>
  <si>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</si>
  <si>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</si>
  <si>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</si>
  <si>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</si>
  <si>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</si>
  <si>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平成29年度に、簡易水道事業の統合があった。それに伴って各種数値が悪化しており、過去の傾向とは違った結果になっているため、今後の傾向を注視していく必要がある。
　今後経営戦略を通じて包括的な分析と対策を策定していく予定である。令和２年度末策定の経営戦略は今後段階定期に見直し、更新していく。また、アセットマネジメントの実施や各種計画の策定にも同時進行で取り組んでいく。
　施設の老朽化や人口減少等、水道事業として対処すべき問題は多々あることから、様々な観点から調査研究を行い、将来へ向けて取り組んでいきたい。</t>
    <rPh sb="103" eb="105">
      <t>サクテイ</t>
    </rPh>
    <rPh sb="109" eb="111">
      <t>ヨテイ</t>
    </rPh>
    <rPh sb="115" eb="117">
      <t>レイワ</t>
    </rPh>
    <rPh sb="118" eb="120">
      <t>ネンド</t>
    </rPh>
    <rPh sb="120" eb="121">
      <t>マツ</t>
    </rPh>
    <rPh sb="121" eb="123">
      <t>サクテイ</t>
    </rPh>
    <rPh sb="129" eb="131">
      <t>コンゴ</t>
    </rPh>
    <rPh sb="131" eb="133">
      <t>ダンカイ</t>
    </rPh>
    <rPh sb="133" eb="135">
      <t>テイキ</t>
    </rPh>
    <rPh sb="136" eb="138">
      <t>ミナオ</t>
    </rPh>
    <rPh sb="140" eb="142">
      <t>コウシン</t>
    </rPh>
    <phoneticPr fontId="4"/>
  </si>
  <si>
    <t>①『有形固定資産減価償却率』
　簡易水道との統合により、数値の傾向に変化が生じた。今後の傾向を注視し、他指標との整合性をチェックしていきたい。
②『管路経年化率』
　簡易水道との統合により、老朽管路の割合が急増した。類似団体を大きく超えたが、老朽管の布設替えを進めているので、今後の動向をよく見て対処を検討していきたい。
③『管路更新率』
　管路以外の施設工事量の増加に伴い管路工事が前年度より減少した。今後も老朽管の布設については特に旧簡易水道地域について進めていく。</t>
    <rPh sb="171" eb="173">
      <t>カンロ</t>
    </rPh>
    <rPh sb="173" eb="175">
      <t>イガイ</t>
    </rPh>
    <rPh sb="176" eb="178">
      <t>シセツ</t>
    </rPh>
    <rPh sb="178" eb="180">
      <t>コウジ</t>
    </rPh>
    <rPh sb="180" eb="181">
      <t>リョウ</t>
    </rPh>
    <rPh sb="182" eb="184">
      <t>ゾウカ</t>
    </rPh>
    <rPh sb="185" eb="186">
      <t>トモナ</t>
    </rPh>
    <rPh sb="187" eb="189">
      <t>カンロ</t>
    </rPh>
    <rPh sb="189" eb="191">
      <t>コウジ</t>
    </rPh>
    <rPh sb="192" eb="195">
      <t>ゼンネンド</t>
    </rPh>
    <rPh sb="197" eb="199">
      <t>ゲンショウ</t>
    </rPh>
    <rPh sb="202" eb="204">
      <t>コンゴ</t>
    </rPh>
    <rPh sb="205" eb="207">
      <t>ロウキュウ</t>
    </rPh>
    <rPh sb="207" eb="208">
      <t>カン</t>
    </rPh>
    <rPh sb="209" eb="211">
      <t>フセツ</t>
    </rPh>
    <rPh sb="229" eb="230">
      <t>スス</t>
    </rPh>
    <phoneticPr fontId="4"/>
  </si>
  <si>
    <t>①『経常収支比率』
  例年の平均値が100％を超えており、健全な経営が出来ていると認識している。
③『流動比率』
　保有現金が多いため、類似団体と比して流動比率が高い。今後も同傾向を確保できるよう、取り組んでいく。
④『企業債残高対給水収益比率』
　利用者や経済活動の影響を踏まえた減免の実施で料金収入が減少し数値が悪化した。H29年度に簡易水道事業と統合で大幅に増加した企業債残高の償還は、順調に進んでいる。
⑤『料金回収率』
　簡易水道事業と統合し、大きく悪化した。加えて料金収入の減少でさらに悪化した。適正な料金設定の在り方も含めて、今後、様々な観点から検討を行いたい。
⑥『給水原価』
　簡易水道事業と統合し、大きく悪化した。費用圧縮を目指し、効率化を目指して早期の検討を行いたい。
⑦『施設利用率』
　類似団体と比して高い水準で推移しており、効率的に運用されていると言える。
⑧『有収率』
　特に周辺部の旧簡易水道における漏水等の発生が原因であると思われ、継続的な修繕,改善を目指す。老朽管路の修繕実施により有収率の改善を目指す。</t>
    <rPh sb="126" eb="128">
      <t>リヨウ</t>
    </rPh>
    <rPh sb="128" eb="129">
      <t>シャ</t>
    </rPh>
    <rPh sb="145" eb="147">
      <t>ジッシ</t>
    </rPh>
    <rPh sb="148" eb="150">
      <t>リョウキン</t>
    </rPh>
    <rPh sb="150" eb="152">
      <t>シュウニュウ</t>
    </rPh>
    <rPh sb="153" eb="155">
      <t>ゲンショウ</t>
    </rPh>
    <rPh sb="156" eb="158">
      <t>スウチ</t>
    </rPh>
    <rPh sb="159" eb="161">
      <t>アッカ</t>
    </rPh>
    <rPh sb="167" eb="169">
      <t>ネンド</t>
    </rPh>
    <rPh sb="170" eb="172">
      <t>カンイ</t>
    </rPh>
    <rPh sb="172" eb="174">
      <t>スイドウ</t>
    </rPh>
    <rPh sb="174" eb="176">
      <t>ジギョウ</t>
    </rPh>
    <rPh sb="177" eb="179">
      <t>トウゴウ</t>
    </rPh>
    <rPh sb="180" eb="182">
      <t>オオハバ</t>
    </rPh>
    <rPh sb="183" eb="185">
      <t>ゾウカ</t>
    </rPh>
    <rPh sb="187" eb="189">
      <t>キギョウ</t>
    </rPh>
    <rPh sb="189" eb="190">
      <t>サイ</t>
    </rPh>
    <rPh sb="190" eb="192">
      <t>ザンダカ</t>
    </rPh>
    <rPh sb="193" eb="195">
      <t>ショウカン</t>
    </rPh>
    <rPh sb="197" eb="199">
      <t>ジュンチョウ</t>
    </rPh>
    <rPh sb="200" eb="201">
      <t>スス</t>
    </rPh>
    <rPh sb="228" eb="229">
      <t>オオ</t>
    </rPh>
    <rPh sb="231" eb="233">
      <t>アッカ</t>
    </rPh>
    <rPh sb="236" eb="237">
      <t>クワ</t>
    </rPh>
    <rPh sb="239" eb="241">
      <t>リョウキン</t>
    </rPh>
    <rPh sb="241" eb="243">
      <t>シュウニュウ</t>
    </rPh>
    <rPh sb="244" eb="246">
      <t>ゲンショウ</t>
    </rPh>
    <rPh sb="250" eb="252">
      <t>アッカ</t>
    </rPh>
    <rPh sb="440" eb="442">
      <t>カイゼン</t>
    </rPh>
    <rPh sb="443" eb="445">
      <t>メザ</t>
    </rPh>
    <rPh sb="447" eb="449">
      <t>ロウキュウ</t>
    </rPh>
    <rPh sb="449" eb="451">
      <t>カンロ</t>
    </rPh>
    <rPh sb="452" eb="454">
      <t>シュウゼン</t>
    </rPh>
    <rPh sb="454" eb="456">
      <t>ジッシ</t>
    </rPh>
    <rPh sb="459" eb="462">
      <t>ユウシュウリツ</t>
    </rPh>
    <rPh sb="463" eb="465">
      <t>カイゼン</t>
    </rPh>
    <rPh sb="466" eb="46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</si>
</sst>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0.49</c:v>
                </c:pt>
                <c:pt idx="2">
                  <c:v>0.75</c:v>
                </c:pt>
                <c:pt idx="3">
                  <c:v>0.8</c:v>
                </c:pt>
                <c:pt idx="4">
                  <c:v>0.22</c:v>
                </c:pt>
              </c:numCache>
            </c:numRef>
          </c:val>
          <c:extLst>
            <c:ext xmlns:c16="http://schemas.microsoft.com/office/drawing/2014/chart" uri="{C3380CC4-5D6E-409C-BE32-E72D297353CC}">
              <c16:uniqueId val="{00000000-2456-42A8-8357-5E86A13D2F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2456-42A8-8357-5E86A13D2F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103.89</c:v>
                </c:pt>
                <c:pt idx="1">
                  <c:v>102.1</c:v>
                </c:pt>
                <c:pt idx="2">
                  <c:v>101.91</c:v>
                </c:pt>
                <c:pt idx="3">
                  <c:v>100.83</c:v>
                </c:pt>
                <c:pt idx="4">
                  <c:v>100.77</c:v>
                </c:pt>
              </c:numCache>
            </c:numRef>
          </c:val>
          <c:extLst>
            <c:ext xmlns:c16="http://schemas.microsoft.com/office/drawing/2014/chart" uri="{C3380CC4-5D6E-409C-BE32-E72D297353CC}">
              <c16:uniqueId val="{00000000-D2EF-410A-8D6E-D5C537161F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D2EF-410A-8D6E-D5C537161F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c:v>
                </c:pt>
                <c:pt idx="1">
                  <c:v>36.15</c:v>
                </c:pt>
                <c:pt idx="2">
                  <c:v>37.950000000000003</c:v>
                </c:pt>
                <c:pt idx="3">
                  <c:v>39.99</c:v>
                </c:pt>
                <c:pt idx="4">
                  <c:v>41.6</c:v>
                </c:pt>
              </c:numCache>
            </c:numRef>
          </c:val>
          <c:extLst>
            <c:ext xmlns:c16="http://schemas.microsoft.com/office/drawing/2014/chart" uri="{C3380CC4-5D6E-409C-BE32-E72D297353CC}">
              <c16:uniqueId val="{00000000-F65E-4899-AEEA-C65C2AF1B7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F65E-4899-AEEA-C65C2AF1B7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14.9</c:v>
                </c:pt>
                <c:pt idx="1">
                  <c:v>25.39</c:v>
                </c:pt>
                <c:pt idx="2">
                  <c:v>30.66</c:v>
                </c:pt>
                <c:pt idx="3">
                  <c:v>35.159999999999997</c:v>
                </c:pt>
                <c:pt idx="4">
                  <c:v>34.799999999999997</c:v>
                </c:pt>
              </c:numCache>
            </c:numRef>
          </c:val>
          <c:extLst>
            <c:ext xmlns:c16="http://schemas.microsoft.com/office/drawing/2014/chart" uri="{C3380CC4-5D6E-409C-BE32-E72D297353CC}">
              <c16:uniqueId val="{00000000-6C07-4FA8-93D0-58AE5D44EA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6C07-4FA8-93D0-58AE5D44EA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7-4E34-B113-4764365D10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8237-4E34-B113-4764365D10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1327.23</c:v>
                </c:pt>
                <c:pt idx="1">
                  <c:v>506.64</c:v>
                </c:pt>
                <c:pt idx="2">
                  <c:v>508.17</c:v>
                </c:pt>
                <c:pt idx="3">
                  <c:v>450.08</c:v>
                </c:pt>
                <c:pt idx="4">
                  <c:v>401.27</c:v>
                </c:pt>
              </c:numCache>
            </c:numRef>
          </c:val>
          <c:extLst>
            <c:ext xmlns:c16="http://schemas.microsoft.com/office/drawing/2014/chart" uri="{C3380CC4-5D6E-409C-BE32-E72D297353CC}">
              <c16:uniqueId val="{00000000-CDFF-4D2C-B4ED-0498079B46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CDFF-4D2C-B4ED-0498079B46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567.95000000000005</c:v>
                </c:pt>
                <c:pt idx="1">
                  <c:v>699.05</c:v>
                </c:pt>
                <c:pt idx="2">
                  <c:v>678.75</c:v>
                </c:pt>
                <c:pt idx="3">
                  <c:v>658.4</c:v>
                </c:pt>
                <c:pt idx="4">
                  <c:v>744.55</c:v>
                </c:pt>
              </c:numCache>
            </c:numRef>
          </c:val>
          <c:extLst>
            <c:ext xmlns:c16="http://schemas.microsoft.com/office/drawing/2014/chart" uri="{C3380CC4-5D6E-409C-BE32-E72D297353CC}">
              <c16:uniqueId val="{00000000-62A8-462A-B0A5-4BEFF31461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62A8-462A-B0A5-4BEFF31461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100.5</c:v>
                </c:pt>
                <c:pt idx="1">
                  <c:v>79.94</c:v>
                </c:pt>
                <c:pt idx="2">
                  <c:v>79.150000000000006</c:v>
                </c:pt>
                <c:pt idx="3">
                  <c:v>79.52</c:v>
                </c:pt>
                <c:pt idx="4">
                  <c:v>68.900000000000006</c:v>
                </c:pt>
              </c:numCache>
            </c:numRef>
          </c:val>
          <c:extLst>
            <c:ext xmlns:c16="http://schemas.microsoft.com/office/drawing/2014/chart" uri="{C3380CC4-5D6E-409C-BE32-E72D297353CC}">
              <c16:uniqueId val="{00000000-5D57-488E-82F9-2112F8974D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5D57-488E-82F9-2112F8974D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153.99</c:v>
                </c:pt>
                <c:pt idx="1">
                  <c:v>193.02</c:v>
                </c:pt>
                <c:pt idx="2">
                  <c:v>196.63</c:v>
                </c:pt>
                <c:pt idx="3">
                  <c:v>197.67</c:v>
                </c:pt>
                <c:pt idx="4">
                  <c:v>197.97</c:v>
                </c:pt>
              </c:numCache>
            </c:numRef>
          </c:val>
          <c:extLst>
            <c:ext xmlns:c16="http://schemas.microsoft.com/office/drawing/2014/chart" uri="{C3380CC4-5D6E-409C-BE32-E72D297353CC}">
              <c16:uniqueId val="{00000000-4004-456C-8788-C1027DD97C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4004-456C-8788-C1027DD97C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70.3</c:v>
                </c:pt>
                <c:pt idx="1">
                  <c:v>67.849999999999994</c:v>
                </c:pt>
                <c:pt idx="2">
                  <c:v>68.069999999999993</c:v>
                </c:pt>
                <c:pt idx="3">
                  <c:v>67.849999999999994</c:v>
                </c:pt>
                <c:pt idx="4">
                  <c:v>69.319999999999993</c:v>
                </c:pt>
              </c:numCache>
            </c:numRef>
          </c:val>
          <c:extLst>
            <c:ext xmlns:c16="http://schemas.microsoft.com/office/drawing/2014/chart" uri="{C3380CC4-5D6E-409C-BE32-E72D297353CC}">
              <c16:uniqueId val="{00000000-C924-43BF-916D-B133784521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C924-43BF-916D-B133784521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86.61</c:v>
                </c:pt>
                <c:pt idx="1">
                  <c:v>81.77</c:v>
                </c:pt>
                <c:pt idx="2">
                  <c:v>80.66</c:v>
                </c:pt>
                <c:pt idx="3">
                  <c:v>79.650000000000006</c:v>
                </c:pt>
                <c:pt idx="4">
                  <c:v>79.430000000000007</c:v>
                </c:pt>
              </c:numCache>
            </c:numRef>
          </c:val>
          <c:extLst>
            <c:ext xmlns:c16="http://schemas.microsoft.com/office/drawing/2014/chart" uri="{C3380CC4-5D6E-409C-BE32-E72D297353CC}">
              <c16:uniqueId val="{00000000-C43B-49E5-B6B6-BFC1C214A5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C43B-49E5-B6B6-BFC1C214A5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宇佐市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54845</v>
      </c>
      <c r="AM8" s="61"/>
      <c r="AN8" s="61"/>
      <c r="AO8" s="61"/>
      <c r="AP8" s="61"/>
      <c r="AQ8" s="61"/>
      <c r="AR8" s="61"/>
      <c r="AS8" s="61"/>
      <c r="AT8" s="52">
        <f>データ!$S$6</f>
        <v>439.05</v>
      </c>
      <c r="AU8" s="53"/>
      <c r="AV8" s="53"/>
      <c r="AW8" s="53"/>
      <c r="AX8" s="53"/>
      <c r="AY8" s="53"/>
      <c r="AZ8" s="53"/>
      <c r="BA8" s="53"/>
      <c r="BB8" s="54">
        <f>データ!$T$6</f>
        <v>124.92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61.64</v>
      </c>
      <c r="J10" s="53"/>
      <c r="K10" s="53"/>
      <c r="L10" s="53"/>
      <c r="M10" s="53"/>
      <c r="N10" s="53"/>
      <c r="O10" s="64"/>
      <c r="P10" s="54">
        <f>データ!$P$6</f>
        <v>71.989999999999995</v>
      </c>
      <c r="Q10" s="54"/>
      <c r="R10" s="54"/>
      <c r="S10" s="54"/>
      <c r="T10" s="54"/>
      <c r="U10" s="54"/>
      <c r="V10" s="54"/>
      <c r="W10" s="61">
        <f>データ!$Q$6</f>
        <v>3180</v>
      </c>
      <c r="X10" s="61"/>
      <c r="Y10" s="61"/>
      <c r="Z10" s="61"/>
      <c r="AA10" s="61"/>
      <c r="AB10" s="61"/>
      <c r="AC10" s="61"/>
      <c r="AD10" s="2"/>
      <c r="AE10" s="2"/>
      <c r="AF10" s="2"/>
      <c r="AG10" s="2"/>
      <c r="AH10" s="4"/>
      <c r="AI10" s="4"/>
      <c r="AJ10" s="4"/>
      <c r="AK10" s="4"/>
      <c r="AL10" s="61">
        <f>データ!$U$6</f>
        <v>39221</v>
      </c>
      <c r="AM10" s="61"/>
      <c r="AN10" s="61"/>
      <c r="AO10" s="61"/>
      <c r="AP10" s="61"/>
      <c r="AQ10" s="61"/>
      <c r="AR10" s="61"/>
      <c r="AS10" s="61"/>
      <c r="AT10" s="52">
        <f>データ!$V$6</f>
        <v>145</v>
      </c>
      <c r="AU10" s="53"/>
      <c r="AV10" s="53"/>
      <c r="AW10" s="53"/>
      <c r="AX10" s="53"/>
      <c r="AY10" s="53"/>
      <c r="AZ10" s="53"/>
      <c r="BA10" s="53"/>
      <c r="BB10" s="54">
        <f>データ!$W$6</f>
        <v>270.49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114</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113</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0SHakg9v8qVlp6D3PcxTCneNAOI5w5pDNDWqhEVwaQVCaPob5X5LYdO+dWtl3i2kia81aXEHI1NfMrHtkK1Kw==" saltValue="fstFRUBEe/APEj3nAsJ27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442119</v>
      </c>
      <c r="D6" s="34">
        <f t="shared" si="3"/>
        <v>46</v>
      </c>
      <c r="E6" s="34">
        <f t="shared" si="3"/>
        <v>1</v>
      </c>
      <c r="F6" s="34">
        <f t="shared" si="3"/>
        <v>0</v>
      </c>
      <c r="G6" s="34">
        <f t="shared" si="3"/>
        <v>1</v>
      </c>
      <c r="H6" s="34" t="str">
        <f t="shared" si="3"/>
        <v>大分県　宇佐市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61.64</v>
      </c>
      <c r="P6" s="35">
        <f t="shared" si="3"/>
        <v>71.989999999999995</v>
      </c>
      <c r="Q6" s="35">
        <f t="shared" si="3"/>
        <v>3180</v>
      </c>
      <c r="R6" s="35">
        <f t="shared" si="3"/>
        <v>54845</v>
      </c>
      <c r="S6" s="35">
        <f t="shared" si="3"/>
        <v>439.05</v>
      </c>
      <c r="T6" s="35">
        <f t="shared" si="3"/>
        <v>124.92</v>
      </c>
      <c r="U6" s="35">
        <f t="shared" si="3"/>
        <v>39221</v>
      </c>
      <c r="V6" s="35">
        <f t="shared" si="3"/>
        <v>145</v>
      </c>
      <c r="W6" s="35">
        <f t="shared" si="3"/>
        <v>270.49</v>
      </c>
      <c r="X6" s="36">
        <f>IF(X7="",NA(),X7)</f>
        <v>103.89</v>
      </c>
      <c r="Y6" s="36">
        <f t="shared" ref="Y6:AG6" si="4">IF(Y7="",NA(),Y7)</f>
        <v>102.1</v>
      </c>
      <c r="Z6" s="36">
        <f t="shared" si="4"/>
        <v>101.91</v>
      </c>
      <c r="AA6" s="36">
        <f t="shared" si="4"/>
        <v>100.83</v>
      </c>
      <c r="AB6" s="36">
        <f t="shared" si="4"/>
        <v>100.77</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1327.23</v>
      </c>
      <c r="AU6" s="36">
        <f t="shared" ref="AU6:BC6" si="6">IF(AU7="",NA(),AU7)</f>
        <v>506.64</v>
      </c>
      <c r="AV6" s="36">
        <f t="shared" si="6"/>
        <v>508.17</v>
      </c>
      <c r="AW6" s="36">
        <f t="shared" si="6"/>
        <v>450.08</v>
      </c>
      <c r="AX6" s="36">
        <f t="shared" si="6"/>
        <v>401.27</v>
      </c>
      <c r="AY6" s="36">
        <f t="shared" si="6"/>
        <v>384.34</v>
      </c>
      <c r="AZ6" s="36">
        <f t="shared" si="6"/>
        <v>357.34</v>
      </c>
      <c r="BA6" s="36">
        <f t="shared" si="6"/>
        <v>366.03</v>
      </c>
      <c r="BB6" s="36">
        <f t="shared" si="6"/>
        <v>365.18</v>
      </c>
      <c r="BC6" s="36">
        <f t="shared" si="6"/>
        <v>327.77</v>
      </c>
      <c r="BD6" s="35" t="str">
        <f>IF(BD7="","",IF(BD7="-","【-】","【"&amp;SUBSTITUTE(TEXT(BD7,"#,##0.00"),"-","△")&amp;"】"))</f>
        <v>【260.31】</v>
      </c>
      <c r="BE6" s="36">
        <f>IF(BE7="",NA(),BE7)</f>
        <v>567.95000000000005</v>
      </c>
      <c r="BF6" s="36">
        <f t="shared" ref="BF6:BN6" si="7">IF(BF7="",NA(),BF7)</f>
        <v>699.05</v>
      </c>
      <c r="BG6" s="36">
        <f t="shared" si="7"/>
        <v>678.75</v>
      </c>
      <c r="BH6" s="36">
        <f t="shared" si="7"/>
        <v>658.4</v>
      </c>
      <c r="BI6" s="36">
        <f t="shared" si="7"/>
        <v>744.55</v>
      </c>
      <c r="BJ6" s="36">
        <f t="shared" si="7"/>
        <v>380.58</v>
      </c>
      <c r="BK6" s="36">
        <f t="shared" si="7"/>
        <v>373.69</v>
      </c>
      <c r="BL6" s="36">
        <f t="shared" si="7"/>
        <v>370.12</v>
      </c>
      <c r="BM6" s="36">
        <f t="shared" si="7"/>
        <v>371.65</v>
      </c>
      <c r="BN6" s="36">
        <f t="shared" si="7"/>
        <v>397.1</v>
      </c>
      <c r="BO6" s="35" t="str">
        <f>IF(BO7="","",IF(BO7="-","【-】","【"&amp;SUBSTITUTE(TEXT(BO7,"#,##0.00"),"-","△")&amp;"】"))</f>
        <v>【275.67】</v>
      </c>
      <c r="BP6" s="36">
        <f>IF(BP7="",NA(),BP7)</f>
        <v>100.5</v>
      </c>
      <c r="BQ6" s="36">
        <f t="shared" ref="BQ6:BY6" si="8">IF(BQ7="",NA(),BQ7)</f>
        <v>79.94</v>
      </c>
      <c r="BR6" s="36">
        <f t="shared" si="8"/>
        <v>79.150000000000006</v>
      </c>
      <c r="BS6" s="36">
        <f t="shared" si="8"/>
        <v>79.52</v>
      </c>
      <c r="BT6" s="36">
        <f t="shared" si="8"/>
        <v>68.900000000000006</v>
      </c>
      <c r="BU6" s="36">
        <f t="shared" si="8"/>
        <v>102.38</v>
      </c>
      <c r="BV6" s="36">
        <f t="shared" si="8"/>
        <v>99.87</v>
      </c>
      <c r="BW6" s="36">
        <f t="shared" si="8"/>
        <v>100.42</v>
      </c>
      <c r="BX6" s="36">
        <f t="shared" si="8"/>
        <v>98.77</v>
      </c>
      <c r="BY6" s="36">
        <f t="shared" si="8"/>
        <v>95.79</v>
      </c>
      <c r="BZ6" s="35" t="str">
        <f>IF(BZ7="","",IF(BZ7="-","【-】","【"&amp;SUBSTITUTE(TEXT(BZ7,"#,##0.00"),"-","△")&amp;"】"))</f>
        <v>【100.05】</v>
      </c>
      <c r="CA6" s="36">
        <f>IF(CA7="",NA(),CA7)</f>
        <v>153.99</v>
      </c>
      <c r="CB6" s="36">
        <f t="shared" ref="CB6:CJ6" si="9">IF(CB7="",NA(),CB7)</f>
        <v>193.02</v>
      </c>
      <c r="CC6" s="36">
        <f t="shared" si="9"/>
        <v>196.63</v>
      </c>
      <c r="CD6" s="36">
        <f t="shared" si="9"/>
        <v>197.67</v>
      </c>
      <c r="CE6" s="36">
        <f t="shared" si="9"/>
        <v>197.97</v>
      </c>
      <c r="CF6" s="36">
        <f t="shared" si="9"/>
        <v>168.67</v>
      </c>
      <c r="CG6" s="36">
        <f t="shared" si="9"/>
        <v>171.81</v>
      </c>
      <c r="CH6" s="36">
        <f t="shared" si="9"/>
        <v>171.67</v>
      </c>
      <c r="CI6" s="36">
        <f t="shared" si="9"/>
        <v>173.67</v>
      </c>
      <c r="CJ6" s="36">
        <f t="shared" si="9"/>
        <v>171.13</v>
      </c>
      <c r="CK6" s="35" t="str">
        <f>IF(CK7="","",IF(CK7="-","【-】","【"&amp;SUBSTITUTE(TEXT(CK7,"#,##0.00"),"-","△")&amp;"】"))</f>
        <v>【166.40】</v>
      </c>
      <c r="CL6" s="36">
        <f>IF(CL7="",NA(),CL7)</f>
        <v>70.3</v>
      </c>
      <c r="CM6" s="36">
        <f t="shared" ref="CM6:CU6" si="10">IF(CM7="",NA(),CM7)</f>
        <v>67.849999999999994</v>
      </c>
      <c r="CN6" s="36">
        <f t="shared" si="10"/>
        <v>68.069999999999993</v>
      </c>
      <c r="CO6" s="36">
        <f t="shared" si="10"/>
        <v>67.849999999999994</v>
      </c>
      <c r="CP6" s="36">
        <f t="shared" si="10"/>
        <v>69.319999999999993</v>
      </c>
      <c r="CQ6" s="36">
        <f t="shared" si="10"/>
        <v>54.92</v>
      </c>
      <c r="CR6" s="36">
        <f t="shared" si="10"/>
        <v>60.03</v>
      </c>
      <c r="CS6" s="36">
        <f t="shared" si="10"/>
        <v>59.74</v>
      </c>
      <c r="CT6" s="36">
        <f t="shared" si="10"/>
        <v>59.67</v>
      </c>
      <c r="CU6" s="36">
        <f t="shared" si="10"/>
        <v>60.12</v>
      </c>
      <c r="CV6" s="35" t="str">
        <f>IF(CV7="","",IF(CV7="-","【-】","【"&amp;SUBSTITUTE(TEXT(CV7,"#,##0.00"),"-","△")&amp;"】"))</f>
        <v>【60.69】</v>
      </c>
      <c r="CW6" s="36">
        <f>IF(CW7="",NA(),CW7)</f>
        <v>86.61</v>
      </c>
      <c r="CX6" s="36">
        <f t="shared" ref="CX6:DF6" si="11">IF(CX7="",NA(),CX7)</f>
        <v>81.77</v>
      </c>
      <c r="CY6" s="36">
        <f t="shared" si="11"/>
        <v>80.66</v>
      </c>
      <c r="CZ6" s="36">
        <f t="shared" si="11"/>
        <v>79.650000000000006</v>
      </c>
      <c r="DA6" s="36">
        <f t="shared" si="11"/>
        <v>79.430000000000007</v>
      </c>
      <c r="DB6" s="36">
        <f t="shared" si="11"/>
        <v>82.66</v>
      </c>
      <c r="DC6" s="36">
        <f t="shared" si="11"/>
        <v>84.81</v>
      </c>
      <c r="DD6" s="36">
        <f t="shared" si="11"/>
        <v>84.8</v>
      </c>
      <c r="DE6" s="36">
        <f t="shared" si="11"/>
        <v>84.6</v>
      </c>
      <c r="DF6" s="36">
        <f t="shared" si="11"/>
        <v>84.24</v>
      </c>
      <c r="DG6" s="35" t="str">
        <f>IF(DG7="","",IF(DG7="-","【-】","【"&amp;SUBSTITUTE(TEXT(DG7,"#,##0.00"),"-","△")&amp;"】"))</f>
        <v>【89.82】</v>
      </c>
      <c r="DH6" s="36">
        <f>IF(DH7="",NA(),DH7)</f>
        <v>51.1</v>
      </c>
      <c r="DI6" s="36">
        <f t="shared" ref="DI6:DQ6" si="12">IF(DI7="",NA(),DI7)</f>
        <v>36.15</v>
      </c>
      <c r="DJ6" s="36">
        <f t="shared" si="12"/>
        <v>37.950000000000003</v>
      </c>
      <c r="DK6" s="36">
        <f t="shared" si="12"/>
        <v>39.99</v>
      </c>
      <c r="DL6" s="36">
        <f t="shared" si="12"/>
        <v>41.6</v>
      </c>
      <c r="DM6" s="36">
        <f t="shared" si="12"/>
        <v>48.49</v>
      </c>
      <c r="DN6" s="36">
        <f t="shared" si="12"/>
        <v>47.28</v>
      </c>
      <c r="DO6" s="36">
        <f t="shared" si="12"/>
        <v>47.66</v>
      </c>
      <c r="DP6" s="36">
        <f t="shared" si="12"/>
        <v>48.17</v>
      </c>
      <c r="DQ6" s="36">
        <f t="shared" si="12"/>
        <v>48.83</v>
      </c>
      <c r="DR6" s="35" t="str">
        <f>IF(DR7="","",IF(DR7="-","【-】","【"&amp;SUBSTITUTE(TEXT(DR7,"#,##0.00"),"-","△")&amp;"】"))</f>
        <v>【50.19】</v>
      </c>
      <c r="DS6" s="36">
        <f>IF(DS7="",NA(),DS7)</f>
        <v>14.9</v>
      </c>
      <c r="DT6" s="36">
        <f t="shared" ref="DT6:EB6" si="13">IF(DT7="",NA(),DT7)</f>
        <v>25.39</v>
      </c>
      <c r="DU6" s="36">
        <f t="shared" si="13"/>
        <v>30.66</v>
      </c>
      <c r="DV6" s="36">
        <f t="shared" si="13"/>
        <v>35.159999999999997</v>
      </c>
      <c r="DW6" s="36">
        <f t="shared" si="13"/>
        <v>34.799999999999997</v>
      </c>
      <c r="DX6" s="36">
        <f t="shared" si="13"/>
        <v>12.79</v>
      </c>
      <c r="DY6" s="36">
        <f t="shared" si="13"/>
        <v>12.19</v>
      </c>
      <c r="DZ6" s="36">
        <f t="shared" si="13"/>
        <v>15.1</v>
      </c>
      <c r="EA6" s="36">
        <f t="shared" si="13"/>
        <v>17.12</v>
      </c>
      <c r="EB6" s="36">
        <f t="shared" si="13"/>
        <v>18.18</v>
      </c>
      <c r="EC6" s="35" t="str">
        <f>IF(EC7="","",IF(EC7="-","【-】","【"&amp;SUBSTITUTE(TEXT(EC7,"#,##0.00"),"-","△")&amp;"】"))</f>
        <v>【20.63】</v>
      </c>
      <c r="ED6" s="36">
        <f>IF(ED7="",NA(),ED7)</f>
        <v>0.28000000000000003</v>
      </c>
      <c r="EE6" s="36">
        <f t="shared" ref="EE6:EM6" si="14">IF(EE7="",NA(),EE7)</f>
        <v>0.49</v>
      </c>
      <c r="EF6" s="36">
        <f t="shared" si="14"/>
        <v>0.75</v>
      </c>
      <c r="EG6" s="36">
        <f t="shared" si="14"/>
        <v>0.8</v>
      </c>
      <c r="EH6" s="36">
        <f t="shared" si="14"/>
        <v>0.22</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442119</v>
      </c>
      <c r="D7" s="38">
        <v>46</v>
      </c>
      <c r="E7" s="38">
        <v>1</v>
      </c>
      <c r="F7" s="38">
        <v>0</v>
      </c>
      <c r="G7" s="38">
        <v>1</v>
      </c>
      <c r="H7" s="38" t="s">
        <v>93</v>
      </c>
      <c r="I7" s="38" t="s">
        <v>94</v>
      </c>
      <c r="J7" s="38" t="s">
        <v>95</v>
      </c>
      <c r="K7" s="38" t="s">
        <v>96</v>
      </c>
      <c r="L7" s="38" t="s">
        <v>97</v>
      </c>
      <c r="M7" s="38" t="s">
        <v>98</v>
      </c>
      <c r="N7" s="39" t="s">
        <v>99</v>
      </c>
      <c r="O7" s="39">
        <v>61.64</v>
      </c>
      <c r="P7" s="39">
        <v>71.989999999999995</v>
      </c>
      <c r="Q7" s="39">
        <v>3180</v>
      </c>
      <c r="R7" s="39">
        <v>54845</v>
      </c>
      <c r="S7" s="39">
        <v>439.05</v>
      </c>
      <c r="T7" s="39">
        <v>124.92</v>
      </c>
      <c r="U7" s="39">
        <v>39221</v>
      </c>
      <c r="V7" s="39">
        <v>145</v>
      </c>
      <c r="W7" s="39">
        <v>270.49</v>
      </c>
      <c r="X7" s="39">
        <v>103.89</v>
      </c>
      <c r="Y7" s="39">
        <v>102.1</v>
      </c>
      <c r="Z7" s="39">
        <v>101.91</v>
      </c>
      <c r="AA7" s="39">
        <v>100.83</v>
      </c>
      <c r="AB7" s="39">
        <v>100.77</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1327.23</v>
      </c>
      <c r="AU7" s="39">
        <v>506.64</v>
      </c>
      <c r="AV7" s="39">
        <v>508.17</v>
      </c>
      <c r="AW7" s="39">
        <v>450.08</v>
      </c>
      <c r="AX7" s="39">
        <v>401.27</v>
      </c>
      <c r="AY7" s="39">
        <v>384.34</v>
      </c>
      <c r="AZ7" s="39">
        <v>357.34</v>
      </c>
      <c r="BA7" s="39">
        <v>366.03</v>
      </c>
      <c r="BB7" s="39">
        <v>365.18</v>
      </c>
      <c r="BC7" s="39">
        <v>327.77</v>
      </c>
      <c r="BD7" s="39">
        <v>260.31</v>
      </c>
      <c r="BE7" s="39">
        <v>567.95000000000005</v>
      </c>
      <c r="BF7" s="39">
        <v>699.05</v>
      </c>
      <c r="BG7" s="39">
        <v>678.75</v>
      </c>
      <c r="BH7" s="39">
        <v>658.4</v>
      </c>
      <c r="BI7" s="39">
        <v>744.55</v>
      </c>
      <c r="BJ7" s="39">
        <v>380.58</v>
      </c>
      <c r="BK7" s="39">
        <v>373.69</v>
      </c>
      <c r="BL7" s="39">
        <v>370.12</v>
      </c>
      <c r="BM7" s="39">
        <v>371.65</v>
      </c>
      <c r="BN7" s="39">
        <v>397.1</v>
      </c>
      <c r="BO7" s="39">
        <v>275.67</v>
      </c>
      <c r="BP7" s="39">
        <v>100.5</v>
      </c>
      <c r="BQ7" s="39">
        <v>79.94</v>
      </c>
      <c r="BR7" s="39">
        <v>79.150000000000006</v>
      </c>
      <c r="BS7" s="39">
        <v>79.52</v>
      </c>
      <c r="BT7" s="39">
        <v>68.900000000000006</v>
      </c>
      <c r="BU7" s="39">
        <v>102.38</v>
      </c>
      <c r="BV7" s="39">
        <v>99.87</v>
      </c>
      <c r="BW7" s="39">
        <v>100.42</v>
      </c>
      <c r="BX7" s="39">
        <v>98.77</v>
      </c>
      <c r="BY7" s="39">
        <v>95.79</v>
      </c>
      <c r="BZ7" s="39">
        <v>100.05</v>
      </c>
      <c r="CA7" s="39">
        <v>153.99</v>
      </c>
      <c r="CB7" s="39">
        <v>193.02</v>
      </c>
      <c r="CC7" s="39">
        <v>196.63</v>
      </c>
      <c r="CD7" s="39">
        <v>197.67</v>
      </c>
      <c r="CE7" s="39">
        <v>197.97</v>
      </c>
      <c r="CF7" s="39">
        <v>168.67</v>
      </c>
      <c r="CG7" s="39">
        <v>171.81</v>
      </c>
      <c r="CH7" s="39">
        <v>171.67</v>
      </c>
      <c r="CI7" s="39">
        <v>173.67</v>
      </c>
      <c r="CJ7" s="39">
        <v>171.13</v>
      </c>
      <c r="CK7" s="39">
        <v>166.4</v>
      </c>
      <c r="CL7" s="39">
        <v>70.3</v>
      </c>
      <c r="CM7" s="39">
        <v>67.849999999999994</v>
      </c>
      <c r="CN7" s="39">
        <v>68.069999999999993</v>
      </c>
      <c r="CO7" s="39">
        <v>67.849999999999994</v>
      </c>
      <c r="CP7" s="39">
        <v>69.319999999999993</v>
      </c>
      <c r="CQ7" s="39">
        <v>54.92</v>
      </c>
      <c r="CR7" s="39">
        <v>60.03</v>
      </c>
      <c r="CS7" s="39">
        <v>59.74</v>
      </c>
      <c r="CT7" s="39">
        <v>59.67</v>
      </c>
      <c r="CU7" s="39">
        <v>60.12</v>
      </c>
      <c r="CV7" s="39">
        <v>60.69</v>
      </c>
      <c r="CW7" s="39">
        <v>86.61</v>
      </c>
      <c r="CX7" s="39">
        <v>81.77</v>
      </c>
      <c r="CY7" s="39">
        <v>80.66</v>
      </c>
      <c r="CZ7" s="39">
        <v>79.650000000000006</v>
      </c>
      <c r="DA7" s="39">
        <v>79.430000000000007</v>
      </c>
      <c r="DB7" s="39">
        <v>82.66</v>
      </c>
      <c r="DC7" s="39">
        <v>84.81</v>
      </c>
      <c r="DD7" s="39">
        <v>84.8</v>
      </c>
      <c r="DE7" s="39">
        <v>84.6</v>
      </c>
      <c r="DF7" s="39">
        <v>84.24</v>
      </c>
      <c r="DG7" s="39">
        <v>89.82</v>
      </c>
      <c r="DH7" s="39">
        <v>51.1</v>
      </c>
      <c r="DI7" s="39">
        <v>36.15</v>
      </c>
      <c r="DJ7" s="39">
        <v>37.950000000000003</v>
      </c>
      <c r="DK7" s="39">
        <v>39.99</v>
      </c>
      <c r="DL7" s="39">
        <v>41.6</v>
      </c>
      <c r="DM7" s="39">
        <v>48.49</v>
      </c>
      <c r="DN7" s="39">
        <v>47.28</v>
      </c>
      <c r="DO7" s="39">
        <v>47.66</v>
      </c>
      <c r="DP7" s="39">
        <v>48.17</v>
      </c>
      <c r="DQ7" s="39">
        <v>48.83</v>
      </c>
      <c r="DR7" s="39">
        <v>50.19</v>
      </c>
      <c r="DS7" s="39">
        <v>14.9</v>
      </c>
      <c r="DT7" s="39">
        <v>25.39</v>
      </c>
      <c r="DU7" s="39">
        <v>30.66</v>
      </c>
      <c r="DV7" s="39">
        <v>35.159999999999997</v>
      </c>
      <c r="DW7" s="39">
        <v>34.799999999999997</v>
      </c>
      <c r="DX7" s="39">
        <v>12.79</v>
      </c>
      <c r="DY7" s="39">
        <v>12.19</v>
      </c>
      <c r="DZ7" s="39">
        <v>15.1</v>
      </c>
      <c r="EA7" s="39">
        <v>17.12</v>
      </c>
      <c r="EB7" s="39">
        <v>18.18</v>
      </c>
      <c r="EC7" s="39">
        <v>20.63</v>
      </c>
      <c r="ED7" s="39">
        <v>0.28000000000000003</v>
      </c>
      <c r="EE7" s="39">
        <v>0.49</v>
      </c>
      <c r="EF7" s="39">
        <v>0.75</v>
      </c>
      <c r="EG7" s="39">
        <v>0.8</v>
      </c>
      <c r="EH7" s="39">
        <v>0.22</v>
      </c>
      <c r="EI7" s="39">
        <v>0.71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2022-02-07T04:20:51Z</cp:lastPrinted>
  <dcterms:created xsi:type="dcterms:W3CDTF">2021-12-03T06:59:01Z</dcterms:created>
  <dcterms:modified xsi:type="dcterms:W3CDTF">2022-02-08T02:47:57Z</dcterms:modified>
  <cp:category/>
</cp:coreProperties>
</file>