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76.20.21\17上下水道課\01上水管理係\○決算関連\R02\06　経営比較分析表（Ｒ03実施）\"/>
    </mc:Choice>
  </mc:AlternateContent>
  <workbookProtection workbookAlgorithmName="SHA-512" workbookHashValue="hsBuOk4WdylKug3Mrt+evoCio5tsM+287qWubmMAbXmS+GtGqQB+xMcR+bqFQyzqdaTyaZVkr7g5OBYXA3I/Qw==" workbookSaltValue="85sLEgJE2V6iY6q5EhuZDQ==" workbookSpinCount="100000" lockStructure="1"/>
  <bookViews>
    <workbookView xWindow="0" yWindow="0" windowWidth="20490" windowHeight="76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<sst xmlns="http://schemas.openxmlformats.org/spreadsheetml/2006/main" count="228" uniqueCount="114">
  <si>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</si>
  <si>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</si>
  <si>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</si>
  <si>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</si>
  <si>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</si>
  <si>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</si>
  <si>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</si>
  <si>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</si>
  <si>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</si>
  <si>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</si>
  <si>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</si>
  <si>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</si>
  <si>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</si>
  <si>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</si>
  <si>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</si>
  <si>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</si>
  <si>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</si>
  <si>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</si>
  <si>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</si>
  <si>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</si>
  <si>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</si>
  <si>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</si>
  <si>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</si>
  <si>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</si>
  <si>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</si>
  <si>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</si>
  <si>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</si>
  <si>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</si>
  <si>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</si>
  <si>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</si>
  <si>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</si>
  <si>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</si>
  <si>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</si>
  <si>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</si>
  <si>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</si>
  <si>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</si>
  <si>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</si>
  <si>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</si>
  <si>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</si>
  <si>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</si>
  <si>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</si>
  <si>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</si>
  <si>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</si>
  <si>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</si>
  <si>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</si>
  <si>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</si>
  <si>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</si>
  <si>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</si>
  <si>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</si>
  <si>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</si>
  <si>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</si>
  <si>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</si>
  <si>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</si>
  <si>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</si>
  <si>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</si>
  <si>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</si>
  <si>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</si>
  <si>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</si>
  <si>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</si>
  <si>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</si>
  <si>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</si>
  <si>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</si>
  <si>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</si>
  <si>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</si>
  <si>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</si>
  <si>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</si>
  <si>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</si>
  <si>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</si>
  <si>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</si>
  <si>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</si>
  <si>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</si>
  <si>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</si>
  <si>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</si>
  <si>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</si>
  <si>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</si>
  <si>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</si>
  <si>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</si>
  <si>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</si>
  <si>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</si>
  <si>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</si>
  <si>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</si>
  <si>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</si>
  <si>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</si>
  <si>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</si>
  <si>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</si>
  <si>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</si>
  <si>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</si>
  <si>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</si>
  <si>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</si>
  <si>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</si>
  <si>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</si>
  <si>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</si>
  <si>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</si>
  <si>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杵築市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</si>
  <si>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</si>
  <si>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</si>
  <si>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</si>
  <si>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</si>
  <si>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</si>
  <si>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</si>
  <si>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</si>
  <si>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</si>
  <si>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</si>
  <si>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</si>
  <si>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</si>
  <si>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</si>
  <si>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</si>
  <si>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</si>
  <si>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</si>
  <si>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</si>
  <si>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</si>
  <si>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現時点では、経営の健全性、施設の効率性は概ね確保されているといえます。しかしながら、南海トラフ大地震等の災害が想定される中、老朽化した浄水場の更新や法定耐用年数を超えた配管の布設替を如何にして行うかが喫緊の課題となっています。今後は、給水人口の減少による給水収益の低下等も考慮しながら、アセットマネジメントの実施、経営戦略の策定を通して、安定的な経営に資する適正な料金改定が必要となっています。</t>
    <rPh sb="42" eb="44">
      <t>ナンカイ</t>
    </rPh>
    <rPh sb="47" eb="50">
      <t>ダイジシン</t>
    </rPh>
    <rPh sb="50" eb="51">
      <t>トウ</t>
    </rPh>
    <rPh sb="52" eb="54">
      <t>サイガイ</t>
    </rPh>
    <rPh sb="55" eb="57">
      <t>ソウテイ</t>
    </rPh>
    <rPh sb="60" eb="61">
      <t>ナカ</t>
    </rPh>
    <rPh sb="71" eb="73">
      <t>コウシン</t>
    </rPh>
    <rPh sb="84" eb="86">
      <t>ハイカン</t>
    </rPh>
    <rPh sb="87" eb="90">
      <t>フセツガ</t>
    </rPh>
    <rPh sb="91" eb="93">
      <t>イカ</t>
    </rPh>
    <rPh sb="96" eb="97">
      <t>オコナ</t>
    </rPh>
    <rPh sb="100" eb="102">
      <t>キッキン</t>
    </rPh>
    <rPh sb="103" eb="105">
      <t>カダイ</t>
    </rPh>
    <rPh sb="113" eb="115">
      <t>コンゴ</t>
    </rPh>
    <rPh sb="132" eb="134">
      <t>テイカ</t>
    </rPh>
    <rPh sb="134" eb="135">
      <t>トウ</t>
    </rPh>
    <rPh sb="136" eb="138">
      <t>コウリョ</t>
    </rPh>
    <rPh sb="154" eb="156">
      <t>ジッシ</t>
    </rPh>
    <rPh sb="157" eb="159">
      <t>ケイエイ</t>
    </rPh>
    <rPh sb="159" eb="161">
      <t>センリャク</t>
    </rPh>
    <rPh sb="162" eb="164">
      <t>サクテイ</t>
    </rPh>
    <rPh sb="165" eb="166">
      <t>トオ</t>
    </rPh>
    <rPh sb="169" eb="172">
      <t>アンテイテキ</t>
    </rPh>
    <rPh sb="173" eb="175">
      <t>ケイエイ</t>
    </rPh>
    <rPh sb="176" eb="177">
      <t>シ</t>
    </rPh>
    <rPh sb="179" eb="181">
      <t>テキセイ</t>
    </rPh>
    <rPh sb="182" eb="184">
      <t>リョウキン</t>
    </rPh>
    <rPh sb="184" eb="186">
      <t>カイテイ</t>
    </rPh>
    <rPh sb="187" eb="189">
      <t>ヒツヨウ</t>
    </rPh>
    <phoneticPr fontId="16"/>
  </si>
  <si>
    <t>①『有形固定資産減価償却率』…有形固定資産のうち、償却対象資産の減価償却がどの程度進んでいるかを表す指標。H30以降、簡易水道事業の統合により、大きく償却率が低下しており、R02に全簡易水道事業の統合により、全国平均を大幅に下回っています。ただし、配管等の老朽化は進行していることから、今後計画的な更新が必要です。
②『管路経年比率』…法定耐用年数を超えた管路延長の割合を表す指標。全国平均を下回っていますが、今後老朽管の計画的な更新が求められています。
③『管路更新率』…当該年度に更新した管路延長の割合を表す指標。更新率が減少した理由として、簡易水道事業の統合に伴い、管路延長が大幅に伸びた一方、更新のペースが比例して早まっていないことから、総合的に管路更新率が低下しています。</t>
    <rPh sb="56" eb="58">
      <t>イコウ</t>
    </rPh>
    <rPh sb="59" eb="61">
      <t>カンイ</t>
    </rPh>
    <rPh sb="61" eb="63">
      <t>スイドウ</t>
    </rPh>
    <rPh sb="63" eb="65">
      <t>ジギョウ</t>
    </rPh>
    <rPh sb="66" eb="68">
      <t>トウゴウ</t>
    </rPh>
    <rPh sb="72" eb="73">
      <t>オオ</t>
    </rPh>
    <rPh sb="75" eb="78">
      <t>ショウキャクリツ</t>
    </rPh>
    <rPh sb="79" eb="81">
      <t>テイカ</t>
    </rPh>
    <rPh sb="90" eb="91">
      <t>ゼン</t>
    </rPh>
    <rPh sb="91" eb="93">
      <t>カンイ</t>
    </rPh>
    <rPh sb="93" eb="95">
      <t>スイドウ</t>
    </rPh>
    <rPh sb="95" eb="97">
      <t>ジギョウ</t>
    </rPh>
    <rPh sb="98" eb="100">
      <t>トウゴウ</t>
    </rPh>
    <rPh sb="104" eb="106">
      <t>ゼンコク</t>
    </rPh>
    <rPh sb="106" eb="108">
      <t>ヘイキン</t>
    </rPh>
    <rPh sb="109" eb="111">
      <t>オオハバ</t>
    </rPh>
    <rPh sb="112" eb="113">
      <t>シタ</t>
    </rPh>
    <rPh sb="113" eb="114">
      <t>マワ</t>
    </rPh>
    <rPh sb="124" eb="126">
      <t>ハイカン</t>
    </rPh>
    <rPh sb="126" eb="127">
      <t>トウ</t>
    </rPh>
    <rPh sb="132" eb="134">
      <t>シンコウ</t>
    </rPh>
    <rPh sb="143" eb="145">
      <t>コンゴ</t>
    </rPh>
    <rPh sb="191" eb="193">
      <t>ゼンコク</t>
    </rPh>
    <rPh sb="193" eb="195">
      <t>ヘイキン</t>
    </rPh>
    <rPh sb="196" eb="198">
      <t>シタマワ</t>
    </rPh>
    <rPh sb="207" eb="209">
      <t>ロウキュウ</t>
    </rPh>
    <rPh sb="209" eb="210">
      <t>カン</t>
    </rPh>
    <rPh sb="211" eb="214">
      <t>ケイカクテキ</t>
    </rPh>
    <rPh sb="218" eb="219">
      <t>モト</t>
    </rPh>
    <rPh sb="259" eb="261">
      <t>コウシン</t>
    </rPh>
    <rPh sb="261" eb="262">
      <t>リツ</t>
    </rPh>
    <rPh sb="263" eb="265">
      <t>ゲンショウ</t>
    </rPh>
    <rPh sb="267" eb="269">
      <t>リユウ</t>
    </rPh>
    <rPh sb="273" eb="275">
      <t>カンイ</t>
    </rPh>
    <rPh sb="275" eb="277">
      <t>スイドウ</t>
    </rPh>
    <rPh sb="277" eb="279">
      <t>ジギョウ</t>
    </rPh>
    <rPh sb="280" eb="282">
      <t>トウゴウ</t>
    </rPh>
    <rPh sb="283" eb="284">
      <t>トモナ</t>
    </rPh>
    <rPh sb="286" eb="288">
      <t>カンロ</t>
    </rPh>
    <rPh sb="288" eb="290">
      <t>エンチョウ</t>
    </rPh>
    <rPh sb="291" eb="293">
      <t>オオハバ</t>
    </rPh>
    <rPh sb="294" eb="295">
      <t>ノ</t>
    </rPh>
    <phoneticPr fontId="16"/>
  </si>
  <si>
    <t>①『経常収支比率』…経常費用が経常収益でどの程度補われているかを示す指標。100％を上回っており、この指標においては、健全な経営状況にあるといえますが、R02に全簡易水道事業の統合により費用が大きく膨らみ、経営改善を図っていく必要があります。
②『累積欠損金』…累積欠損金は、発生しておらず、良好な状態にあります。
③『流動比率』…流動負債に対する流動資産の割合で、短期債務に対する支払能力を表す指標。100％を上回っており良好であるが、R02に全簡易水道事業の統合により負債が膨らんでいます。
④『企業債残高対給水収益比率』…給水収益に対する企業債残高の割合であり、企業債残高の規模を表す指標。類似団体平均値よりやや上回っており、今後は老朽管の更新や浄水場更新事業により大幅に増加することとなります。
⑤『料金回収率』…給水に係る費用が、どの程度給水収益で賄えているかを表した指標。100％を下回っていますが、大手企業の撤退とR02に全簡易水道事業の統合が主な原因であり、必要な経費を給水収益で賄えていないといえます。
⑥『給水原価』…類似団体平均値及び全国平均と比べて低く抑えられていますが、R02に全簡易水道事業の統合により、費用ががかさんでいます。
⑦『施設利用率』…配水能力に対する配水量の割合で、施設の利用状況を判断する指標。高い水準で推移しており、良好であるといえます。
⑧『有収率』…施設の稼働が収益につながっているかを判断する指標。類似団体平均値に比べて高い水準で推移していますが、全国平均を下回っており、引き続き上昇に向けた努力が求められています。</t>
    <rPh sb="51" eb="53">
      <t>シヒョウ</t>
    </rPh>
    <rPh sb="59" eb="61">
      <t>ケンゼン</t>
    </rPh>
    <rPh sb="62" eb="64">
      <t>ケイエイ</t>
    </rPh>
    <rPh sb="64" eb="66">
      <t>ジョウキョウ</t>
    </rPh>
    <rPh sb="93" eb="95">
      <t>ヒヨウ</t>
    </rPh>
    <rPh sb="96" eb="97">
      <t>オオ</t>
    </rPh>
    <rPh sb="99" eb="100">
      <t>フク</t>
    </rPh>
    <rPh sb="103" eb="105">
      <t>ケイエイ</t>
    </rPh>
    <rPh sb="105" eb="107">
      <t>カイゼン</t>
    </rPh>
    <rPh sb="108" eb="109">
      <t>ハカ</t>
    </rPh>
    <rPh sb="113" eb="115">
      <t>ヒツヨウ</t>
    </rPh>
    <rPh sb="212" eb="214">
      <t>リョウコウ</t>
    </rPh>
    <rPh sb="236" eb="238">
      <t>フサイ</t>
    </rPh>
    <rPh sb="298" eb="300">
      <t>ルイジ</t>
    </rPh>
    <rPh sb="300" eb="302">
      <t>ダンタイ</t>
    </rPh>
    <rPh sb="302" eb="305">
      <t>ヘイキンチ</t>
    </rPh>
    <rPh sb="316" eb="318">
      <t>コンゴ</t>
    </rPh>
    <rPh sb="319" eb="321">
      <t>ロウキュウ</t>
    </rPh>
    <rPh sb="321" eb="322">
      <t>カン</t>
    </rPh>
    <rPh sb="323" eb="325">
      <t>コウシン</t>
    </rPh>
    <rPh sb="326" eb="329">
      <t>ジョウスイジョウ</t>
    </rPh>
    <rPh sb="329" eb="331">
      <t>コウシン</t>
    </rPh>
    <rPh sb="331" eb="333">
      <t>ジギョウ</t>
    </rPh>
    <rPh sb="336" eb="338">
      <t>オオハバ</t>
    </rPh>
    <rPh sb="339" eb="341">
      <t>ゾウカ</t>
    </rPh>
    <rPh sb="397" eb="398">
      <t>シタ</t>
    </rPh>
    <rPh sb="406" eb="407">
      <t>オオ</t>
    </rPh>
    <rPh sb="407" eb="408">
      <t>テ</t>
    </rPh>
    <rPh sb="408" eb="410">
      <t>キギョウ</t>
    </rPh>
    <rPh sb="411" eb="413">
      <t>テッタイ</t>
    </rPh>
    <rPh sb="429" eb="430">
      <t>オモ</t>
    </rPh>
    <rPh sb="431" eb="433">
      <t>ゲンイン</t>
    </rPh>
    <rPh sb="476" eb="477">
      <t>オヨ</t>
    </rPh>
    <rPh sb="478" eb="480">
      <t>ゼンコク</t>
    </rPh>
    <rPh sb="480" eb="482">
      <t>ヘイキン</t>
    </rPh>
    <rPh sb="516" eb="518">
      <t>ヒヨウ</t>
    </rPh>
    <rPh sb="650" eb="652">
      <t>ゼンコク</t>
    </rPh>
    <rPh sb="652" eb="654">
      <t>ヘイキン</t>
    </rPh>
    <rPh sb="655" eb="657">
      <t>シタマワ</t>
    </rPh>
    <rPh sb="662" eb="663">
      <t>ヒ</t>
    </rPh>
    <rPh sb="664" eb="665">
      <t>ツヅ</t>
    </rPh>
    <rPh sb="666" eb="668">
      <t>ジョウショウ</t>
    </rPh>
    <rPh sb="669" eb="670">
      <t>ム</t>
    </rPh>
    <rPh sb="672" eb="674">
      <t>ドリョク</t>
    </rPh>
    <rPh sb="675" eb="676">
      <t>モト</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</si>
</sst>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1.05</c:v>
                </c:pt>
                <c:pt idx="1">
                  <c:v>1.04</c:v>
                </c:pt>
                <c:pt idx="2">
                  <c:v>0.02</c:v>
                </c:pt>
                <c:pt idx="3">
                  <c:v>1.33</c:v>
                </c:pt>
                <c:pt idx="4">
                  <c:v>0.5</c:v>
                </c:pt>
              </c:numCache>
            </c:numRef>
          </c:val>
          <c:extLst>
            <c:ext xmlns:c16="http://schemas.microsoft.com/office/drawing/2014/chart" uri="{C3380CC4-5D6E-409C-BE32-E72D297353CC}">
              <c16:uniqueId val="{00000000-EC23-4D63-92EF-8E4F653C3A3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EC23-4D63-92EF-8E4F653C3A3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68.64</c:v>
                </c:pt>
                <c:pt idx="1">
                  <c:v>68.989999999999995</c:v>
                </c:pt>
                <c:pt idx="2">
                  <c:v>72.040000000000006</c:v>
                </c:pt>
                <c:pt idx="3">
                  <c:v>69.73</c:v>
                </c:pt>
                <c:pt idx="4">
                  <c:v>65.430000000000007</c:v>
                </c:pt>
              </c:numCache>
            </c:numRef>
          </c:val>
          <c:extLst>
            <c:ext xmlns:c16="http://schemas.microsoft.com/office/drawing/2014/chart" uri="{C3380CC4-5D6E-409C-BE32-E72D297353CC}">
              <c16:uniqueId val="{00000000-0F09-4CBB-9681-6E79BB4475E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0F09-4CBB-9681-6E79BB4475E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85.86</c:v>
                </c:pt>
                <c:pt idx="1">
                  <c:v>86.12</c:v>
                </c:pt>
                <c:pt idx="2">
                  <c:v>85.95</c:v>
                </c:pt>
                <c:pt idx="3">
                  <c:v>86.09</c:v>
                </c:pt>
                <c:pt idx="4">
                  <c:v>83.41</c:v>
                </c:pt>
              </c:numCache>
            </c:numRef>
          </c:val>
          <c:extLst>
            <c:ext xmlns:c16="http://schemas.microsoft.com/office/drawing/2014/chart" uri="{C3380CC4-5D6E-409C-BE32-E72D297353CC}">
              <c16:uniqueId val="{00000000-62A0-4D39-A29C-F72368D68E8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62A0-4D39-A29C-F72368D68E8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121.8</c:v>
                </c:pt>
                <c:pt idx="1">
                  <c:v>123.14</c:v>
                </c:pt>
                <c:pt idx="2">
                  <c:v>121.96</c:v>
                </c:pt>
                <c:pt idx="3">
                  <c:v>116.84</c:v>
                </c:pt>
                <c:pt idx="4">
                  <c:v>103.85</c:v>
                </c:pt>
              </c:numCache>
            </c:numRef>
          </c:val>
          <c:extLst>
            <c:ext xmlns:c16="http://schemas.microsoft.com/office/drawing/2014/chart" uri="{C3380CC4-5D6E-409C-BE32-E72D297353CC}">
              <c16:uniqueId val="{00000000-CA5A-4633-A58A-1430326D43F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CA5A-4633-A58A-1430326D43F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56.27</c:v>
                </c:pt>
                <c:pt idx="1">
                  <c:v>56</c:v>
                </c:pt>
                <c:pt idx="2">
                  <c:v>50.16</c:v>
                </c:pt>
                <c:pt idx="3">
                  <c:v>50.5</c:v>
                </c:pt>
                <c:pt idx="4">
                  <c:v>43.89</c:v>
                </c:pt>
              </c:numCache>
            </c:numRef>
          </c:val>
          <c:extLst>
            <c:ext xmlns:c16="http://schemas.microsoft.com/office/drawing/2014/chart" uri="{C3380CC4-5D6E-409C-BE32-E72D297353CC}">
              <c16:uniqueId val="{00000000-3111-4AF9-A123-82A02FBEE45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3111-4AF9-A123-82A02FBEE45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10.98</c:v>
                </c:pt>
                <c:pt idx="1">
                  <c:v>10.99</c:v>
                </c:pt>
                <c:pt idx="2">
                  <c:v>10.43</c:v>
                </c:pt>
                <c:pt idx="3">
                  <c:v>15.66</c:v>
                </c:pt>
                <c:pt idx="4">
                  <c:v>9.67</c:v>
                </c:pt>
              </c:numCache>
            </c:numRef>
          </c:val>
          <c:extLst>
            <c:ext xmlns:c16="http://schemas.microsoft.com/office/drawing/2014/chart" uri="{C3380CC4-5D6E-409C-BE32-E72D297353CC}">
              <c16:uniqueId val="{00000000-B8E4-4A1A-9CEF-9AD4E4AD0E0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B8E4-4A1A-9CEF-9AD4E4AD0E0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AA-4770-BDEF-2F129054688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FAAA-4770-BDEF-2F129054688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500.46</c:v>
                </c:pt>
                <c:pt idx="1">
                  <c:v>509.72</c:v>
                </c:pt>
                <c:pt idx="2">
                  <c:v>404.59</c:v>
                </c:pt>
                <c:pt idx="3">
                  <c:v>373.6</c:v>
                </c:pt>
                <c:pt idx="4">
                  <c:v>311.99</c:v>
                </c:pt>
              </c:numCache>
            </c:numRef>
          </c:val>
          <c:extLst>
            <c:ext xmlns:c16="http://schemas.microsoft.com/office/drawing/2014/chart" uri="{C3380CC4-5D6E-409C-BE32-E72D297353CC}">
              <c16:uniqueId val="{00000000-BF67-48F6-B67A-3F956B0AA83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BF67-48F6-B67A-3F956B0AA83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242.47</c:v>
                </c:pt>
                <c:pt idx="1">
                  <c:v>239.2</c:v>
                </c:pt>
                <c:pt idx="2">
                  <c:v>337.44</c:v>
                </c:pt>
                <c:pt idx="3">
                  <c:v>338.97</c:v>
                </c:pt>
                <c:pt idx="4">
                  <c:v>423.68</c:v>
                </c:pt>
              </c:numCache>
            </c:numRef>
          </c:val>
          <c:extLst>
            <c:ext xmlns:c16="http://schemas.microsoft.com/office/drawing/2014/chart" uri="{C3380CC4-5D6E-409C-BE32-E72D297353CC}">
              <c16:uniqueId val="{00000000-EA10-495C-A2D0-D725256B20B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EA10-495C-A2D0-D725256B20B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115.9</c:v>
                </c:pt>
                <c:pt idx="1">
                  <c:v>116.54</c:v>
                </c:pt>
                <c:pt idx="2">
                  <c:v>116.15</c:v>
                </c:pt>
                <c:pt idx="3">
                  <c:v>111.8</c:v>
                </c:pt>
                <c:pt idx="4">
                  <c:v>96.66</c:v>
                </c:pt>
              </c:numCache>
            </c:numRef>
          </c:val>
          <c:extLst>
            <c:ext xmlns:c16="http://schemas.microsoft.com/office/drawing/2014/chart" uri="{C3380CC4-5D6E-409C-BE32-E72D297353CC}">
              <c16:uniqueId val="{00000000-AD2C-4454-9982-5273EA3DD1E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AD2C-4454-9982-5273EA3DD1E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132.22</c:v>
                </c:pt>
                <c:pt idx="1">
                  <c:v>131.29</c:v>
                </c:pt>
                <c:pt idx="2">
                  <c:v>133</c:v>
                </c:pt>
                <c:pt idx="3">
                  <c:v>139.28</c:v>
                </c:pt>
                <c:pt idx="4">
                  <c:v>163.29</c:v>
                </c:pt>
              </c:numCache>
            </c:numRef>
          </c:val>
          <c:extLst>
            <c:ext xmlns:c16="http://schemas.microsoft.com/office/drawing/2014/chart" uri="{C3380CC4-5D6E-409C-BE32-E72D297353CC}">
              <c16:uniqueId val="{00000000-7CDE-4DBF-BE9D-D20D407487C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7CDE-4DBF-BE9D-D20D407487C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9" zoomScaleNormal="100" workbookViewId="0">
      <selection activeCell="BI35" sqref="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大分県　杵築市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非設置</v>
      </c>
      <c r="AE8" s="86"/>
      <c r="AF8" s="86"/>
      <c r="AG8" s="86"/>
      <c r="AH8" s="86"/>
      <c r="AI8" s="86"/>
      <c r="AJ8" s="86"/>
      <c r="AK8" s="4"/>
      <c r="AL8" s="74">
        <f>データ!$R$6</f>
        <v>28235</v>
      </c>
      <c r="AM8" s="74"/>
      <c r="AN8" s="74"/>
      <c r="AO8" s="74"/>
      <c r="AP8" s="74"/>
      <c r="AQ8" s="74"/>
      <c r="AR8" s="74"/>
      <c r="AS8" s="74"/>
      <c r="AT8" s="70">
        <f>データ!$S$6</f>
        <v>280.08</v>
      </c>
      <c r="AU8" s="71"/>
      <c r="AV8" s="71"/>
      <c r="AW8" s="71"/>
      <c r="AX8" s="71"/>
      <c r="AY8" s="71"/>
      <c r="AZ8" s="71"/>
      <c r="BA8" s="71"/>
      <c r="BB8" s="73">
        <f>データ!$T$6</f>
        <v>100.81</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63.44</v>
      </c>
      <c r="J10" s="71"/>
      <c r="K10" s="71"/>
      <c r="L10" s="71"/>
      <c r="M10" s="71"/>
      <c r="N10" s="71"/>
      <c r="O10" s="72"/>
      <c r="P10" s="73">
        <f>データ!$P$6</f>
        <v>80.98</v>
      </c>
      <c r="Q10" s="73"/>
      <c r="R10" s="73"/>
      <c r="S10" s="73"/>
      <c r="T10" s="73"/>
      <c r="U10" s="73"/>
      <c r="V10" s="73"/>
      <c r="W10" s="74">
        <f>データ!$Q$6</f>
        <v>3190</v>
      </c>
      <c r="X10" s="74"/>
      <c r="Y10" s="74"/>
      <c r="Z10" s="74"/>
      <c r="AA10" s="74"/>
      <c r="AB10" s="74"/>
      <c r="AC10" s="74"/>
      <c r="AD10" s="2"/>
      <c r="AE10" s="2"/>
      <c r="AF10" s="2"/>
      <c r="AG10" s="2"/>
      <c r="AH10" s="4"/>
      <c r="AI10" s="4"/>
      <c r="AJ10" s="4"/>
      <c r="AK10" s="4"/>
      <c r="AL10" s="74">
        <f>データ!$U$6</f>
        <v>22685</v>
      </c>
      <c r="AM10" s="74"/>
      <c r="AN10" s="74"/>
      <c r="AO10" s="74"/>
      <c r="AP10" s="74"/>
      <c r="AQ10" s="74"/>
      <c r="AR10" s="74"/>
      <c r="AS10" s="74"/>
      <c r="AT10" s="70">
        <f>データ!$V$6</f>
        <v>88.31</v>
      </c>
      <c r="AU10" s="71"/>
      <c r="AV10" s="71"/>
      <c r="AW10" s="71"/>
      <c r="AX10" s="71"/>
      <c r="AY10" s="71"/>
      <c r="AZ10" s="71"/>
      <c r="BA10" s="71"/>
      <c r="BB10" s="73">
        <f>データ!$W$6</f>
        <v>256.88</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bpk3DLDgIocv1pW10PtgV5xe7QKSLNsP2jBaz3+ndDn97tzDXehVVqVg3Bhbdybwi87f3GfqJM5iNHOrMnEVzw==" saltValue="Y7m9gV6fDYOg0lbPJIJq+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442101</v>
      </c>
      <c r="D6" s="34">
        <f t="shared" si="3"/>
        <v>46</v>
      </c>
      <c r="E6" s="34">
        <f t="shared" si="3"/>
        <v>1</v>
      </c>
      <c r="F6" s="34">
        <f t="shared" si="3"/>
        <v>0</v>
      </c>
      <c r="G6" s="34">
        <f t="shared" si="3"/>
        <v>1</v>
      </c>
      <c r="H6" s="34" t="str">
        <f t="shared" si="3"/>
        <v>大分県　杵築市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63.44</v>
      </c>
      <c r="P6" s="35">
        <f t="shared" si="3"/>
        <v>80.98</v>
      </c>
      <c r="Q6" s="35">
        <f t="shared" si="3"/>
        <v>3190</v>
      </c>
      <c r="R6" s="35">
        <f t="shared" si="3"/>
        <v>28235</v>
      </c>
      <c r="S6" s="35">
        <f t="shared" si="3"/>
        <v>280.08</v>
      </c>
      <c r="T6" s="35">
        <f t="shared" si="3"/>
        <v>100.81</v>
      </c>
      <c r="U6" s="35">
        <f t="shared" si="3"/>
        <v>22685</v>
      </c>
      <c r="V6" s="35">
        <f t="shared" si="3"/>
        <v>88.31</v>
      </c>
      <c r="W6" s="35">
        <f t="shared" si="3"/>
        <v>256.88</v>
      </c>
      <c r="X6" s="36">
        <f>IF(X7="",NA(),X7)</f>
        <v>121.8</v>
      </c>
      <c r="Y6" s="36">
        <f t="shared" ref="Y6:AG6" si="4">IF(Y7="",NA(),Y7)</f>
        <v>123.14</v>
      </c>
      <c r="Z6" s="36">
        <f t="shared" si="4"/>
        <v>121.96</v>
      </c>
      <c r="AA6" s="36">
        <f t="shared" si="4"/>
        <v>116.84</v>
      </c>
      <c r="AB6" s="36">
        <f t="shared" si="4"/>
        <v>103.85</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500.46</v>
      </c>
      <c r="AU6" s="36">
        <f t="shared" ref="AU6:BC6" si="6">IF(AU7="",NA(),AU7)</f>
        <v>509.72</v>
      </c>
      <c r="AV6" s="36">
        <f t="shared" si="6"/>
        <v>404.59</v>
      </c>
      <c r="AW6" s="36">
        <f t="shared" si="6"/>
        <v>373.6</v>
      </c>
      <c r="AX6" s="36">
        <f t="shared" si="6"/>
        <v>311.99</v>
      </c>
      <c r="AY6" s="36">
        <f t="shared" si="6"/>
        <v>384.34</v>
      </c>
      <c r="AZ6" s="36">
        <f t="shared" si="6"/>
        <v>359.47</v>
      </c>
      <c r="BA6" s="36">
        <f t="shared" si="6"/>
        <v>369.69</v>
      </c>
      <c r="BB6" s="36">
        <f t="shared" si="6"/>
        <v>379.08</v>
      </c>
      <c r="BC6" s="36">
        <f t="shared" si="6"/>
        <v>367.55</v>
      </c>
      <c r="BD6" s="35" t="str">
        <f>IF(BD7="","",IF(BD7="-","【-】","【"&amp;SUBSTITUTE(TEXT(BD7,"#,##0.00"),"-","△")&amp;"】"))</f>
        <v>【260.31】</v>
      </c>
      <c r="BE6" s="36">
        <f>IF(BE7="",NA(),BE7)</f>
        <v>242.47</v>
      </c>
      <c r="BF6" s="36">
        <f t="shared" ref="BF6:BN6" si="7">IF(BF7="",NA(),BF7)</f>
        <v>239.2</v>
      </c>
      <c r="BG6" s="36">
        <f t="shared" si="7"/>
        <v>337.44</v>
      </c>
      <c r="BH6" s="36">
        <f t="shared" si="7"/>
        <v>338.97</v>
      </c>
      <c r="BI6" s="36">
        <f t="shared" si="7"/>
        <v>423.68</v>
      </c>
      <c r="BJ6" s="36">
        <f t="shared" si="7"/>
        <v>380.58</v>
      </c>
      <c r="BK6" s="36">
        <f t="shared" si="7"/>
        <v>401.79</v>
      </c>
      <c r="BL6" s="36">
        <f t="shared" si="7"/>
        <v>402.99</v>
      </c>
      <c r="BM6" s="36">
        <f t="shared" si="7"/>
        <v>398.98</v>
      </c>
      <c r="BN6" s="36">
        <f t="shared" si="7"/>
        <v>418.68</v>
      </c>
      <c r="BO6" s="35" t="str">
        <f>IF(BO7="","",IF(BO7="-","【-】","【"&amp;SUBSTITUTE(TEXT(BO7,"#,##0.00"),"-","△")&amp;"】"))</f>
        <v>【275.67】</v>
      </c>
      <c r="BP6" s="36">
        <f>IF(BP7="",NA(),BP7)</f>
        <v>115.9</v>
      </c>
      <c r="BQ6" s="36">
        <f t="shared" ref="BQ6:BY6" si="8">IF(BQ7="",NA(),BQ7)</f>
        <v>116.54</v>
      </c>
      <c r="BR6" s="36">
        <f t="shared" si="8"/>
        <v>116.15</v>
      </c>
      <c r="BS6" s="36">
        <f t="shared" si="8"/>
        <v>111.8</v>
      </c>
      <c r="BT6" s="36">
        <f t="shared" si="8"/>
        <v>96.66</v>
      </c>
      <c r="BU6" s="36">
        <f t="shared" si="8"/>
        <v>102.38</v>
      </c>
      <c r="BV6" s="36">
        <f t="shared" si="8"/>
        <v>100.12</v>
      </c>
      <c r="BW6" s="36">
        <f t="shared" si="8"/>
        <v>98.66</v>
      </c>
      <c r="BX6" s="36">
        <f t="shared" si="8"/>
        <v>98.64</v>
      </c>
      <c r="BY6" s="36">
        <f t="shared" si="8"/>
        <v>94.78</v>
      </c>
      <c r="BZ6" s="35" t="str">
        <f>IF(BZ7="","",IF(BZ7="-","【-】","【"&amp;SUBSTITUTE(TEXT(BZ7,"#,##0.00"),"-","△")&amp;"】"))</f>
        <v>【100.05】</v>
      </c>
      <c r="CA6" s="36">
        <f>IF(CA7="",NA(),CA7)</f>
        <v>132.22</v>
      </c>
      <c r="CB6" s="36">
        <f t="shared" ref="CB6:CJ6" si="9">IF(CB7="",NA(),CB7)</f>
        <v>131.29</v>
      </c>
      <c r="CC6" s="36">
        <f t="shared" si="9"/>
        <v>133</v>
      </c>
      <c r="CD6" s="36">
        <f t="shared" si="9"/>
        <v>139.28</v>
      </c>
      <c r="CE6" s="36">
        <f t="shared" si="9"/>
        <v>163.29</v>
      </c>
      <c r="CF6" s="36">
        <f t="shared" si="9"/>
        <v>168.67</v>
      </c>
      <c r="CG6" s="36">
        <f t="shared" si="9"/>
        <v>174.97</v>
      </c>
      <c r="CH6" s="36">
        <f t="shared" si="9"/>
        <v>178.59</v>
      </c>
      <c r="CI6" s="36">
        <f t="shared" si="9"/>
        <v>178.92</v>
      </c>
      <c r="CJ6" s="36">
        <f t="shared" si="9"/>
        <v>181.3</v>
      </c>
      <c r="CK6" s="35" t="str">
        <f>IF(CK7="","",IF(CK7="-","【-】","【"&amp;SUBSTITUTE(TEXT(CK7,"#,##0.00"),"-","△")&amp;"】"))</f>
        <v>【166.40】</v>
      </c>
      <c r="CL6" s="36">
        <f>IF(CL7="",NA(),CL7)</f>
        <v>68.64</v>
      </c>
      <c r="CM6" s="36">
        <f t="shared" ref="CM6:CU6" si="10">IF(CM7="",NA(),CM7)</f>
        <v>68.989999999999995</v>
      </c>
      <c r="CN6" s="36">
        <f t="shared" si="10"/>
        <v>72.040000000000006</v>
      </c>
      <c r="CO6" s="36">
        <f t="shared" si="10"/>
        <v>69.73</v>
      </c>
      <c r="CP6" s="36">
        <f t="shared" si="10"/>
        <v>65.430000000000007</v>
      </c>
      <c r="CQ6" s="36">
        <f t="shared" si="10"/>
        <v>54.92</v>
      </c>
      <c r="CR6" s="36">
        <f t="shared" si="10"/>
        <v>55.63</v>
      </c>
      <c r="CS6" s="36">
        <f t="shared" si="10"/>
        <v>55.03</v>
      </c>
      <c r="CT6" s="36">
        <f t="shared" si="10"/>
        <v>55.14</v>
      </c>
      <c r="CU6" s="36">
        <f t="shared" si="10"/>
        <v>55.89</v>
      </c>
      <c r="CV6" s="35" t="str">
        <f>IF(CV7="","",IF(CV7="-","【-】","【"&amp;SUBSTITUTE(TEXT(CV7,"#,##0.00"),"-","△")&amp;"】"))</f>
        <v>【60.69】</v>
      </c>
      <c r="CW6" s="36">
        <f>IF(CW7="",NA(),CW7)</f>
        <v>85.86</v>
      </c>
      <c r="CX6" s="36">
        <f t="shared" ref="CX6:DF6" si="11">IF(CX7="",NA(),CX7)</f>
        <v>86.12</v>
      </c>
      <c r="CY6" s="36">
        <f t="shared" si="11"/>
        <v>85.95</v>
      </c>
      <c r="CZ6" s="36">
        <f t="shared" si="11"/>
        <v>86.09</v>
      </c>
      <c r="DA6" s="36">
        <f t="shared" si="11"/>
        <v>83.41</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56.27</v>
      </c>
      <c r="DI6" s="36">
        <f t="shared" ref="DI6:DQ6" si="12">IF(DI7="",NA(),DI7)</f>
        <v>56</v>
      </c>
      <c r="DJ6" s="36">
        <f t="shared" si="12"/>
        <v>50.16</v>
      </c>
      <c r="DK6" s="36">
        <f t="shared" si="12"/>
        <v>50.5</v>
      </c>
      <c r="DL6" s="36">
        <f t="shared" si="12"/>
        <v>43.89</v>
      </c>
      <c r="DM6" s="36">
        <f t="shared" si="12"/>
        <v>48.49</v>
      </c>
      <c r="DN6" s="36">
        <f t="shared" si="12"/>
        <v>48.05</v>
      </c>
      <c r="DO6" s="36">
        <f t="shared" si="12"/>
        <v>48.87</v>
      </c>
      <c r="DP6" s="36">
        <f t="shared" si="12"/>
        <v>49.92</v>
      </c>
      <c r="DQ6" s="36">
        <f t="shared" si="12"/>
        <v>50.63</v>
      </c>
      <c r="DR6" s="35" t="str">
        <f>IF(DR7="","",IF(DR7="-","【-】","【"&amp;SUBSTITUTE(TEXT(DR7,"#,##0.00"),"-","△")&amp;"】"))</f>
        <v>【50.19】</v>
      </c>
      <c r="DS6" s="36">
        <f>IF(DS7="",NA(),DS7)</f>
        <v>10.98</v>
      </c>
      <c r="DT6" s="36">
        <f t="shared" ref="DT6:EB6" si="13">IF(DT7="",NA(),DT7)</f>
        <v>10.99</v>
      </c>
      <c r="DU6" s="36">
        <f t="shared" si="13"/>
        <v>10.43</v>
      </c>
      <c r="DV6" s="36">
        <f t="shared" si="13"/>
        <v>15.66</v>
      </c>
      <c r="DW6" s="36">
        <f t="shared" si="13"/>
        <v>9.67</v>
      </c>
      <c r="DX6" s="36">
        <f t="shared" si="13"/>
        <v>12.79</v>
      </c>
      <c r="DY6" s="36">
        <f t="shared" si="13"/>
        <v>13.39</v>
      </c>
      <c r="DZ6" s="36">
        <f t="shared" si="13"/>
        <v>14.85</v>
      </c>
      <c r="EA6" s="36">
        <f t="shared" si="13"/>
        <v>16.88</v>
      </c>
      <c r="EB6" s="36">
        <f t="shared" si="13"/>
        <v>18.28</v>
      </c>
      <c r="EC6" s="35" t="str">
        <f>IF(EC7="","",IF(EC7="-","【-】","【"&amp;SUBSTITUTE(TEXT(EC7,"#,##0.00"),"-","△")&amp;"】"))</f>
        <v>【20.63】</v>
      </c>
      <c r="ED6" s="36">
        <f>IF(ED7="",NA(),ED7)</f>
        <v>1.05</v>
      </c>
      <c r="EE6" s="36">
        <f t="shared" ref="EE6:EM6" si="14">IF(EE7="",NA(),EE7)</f>
        <v>1.04</v>
      </c>
      <c r="EF6" s="36">
        <f t="shared" si="14"/>
        <v>0.02</v>
      </c>
      <c r="EG6" s="36">
        <f t="shared" si="14"/>
        <v>1.33</v>
      </c>
      <c r="EH6" s="36">
        <f t="shared" si="14"/>
        <v>0.5</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442101</v>
      </c>
      <c r="D7" s="38">
        <v>46</v>
      </c>
      <c r="E7" s="38">
        <v>1</v>
      </c>
      <c r="F7" s="38">
        <v>0</v>
      </c>
      <c r="G7" s="38">
        <v>1</v>
      </c>
      <c r="H7" s="38" t="s">
        <v>93</v>
      </c>
      <c r="I7" s="38" t="s">
        <v>94</v>
      </c>
      <c r="J7" s="38" t="s">
        <v>95</v>
      </c>
      <c r="K7" s="38" t="s">
        <v>96</v>
      </c>
      <c r="L7" s="38" t="s">
        <v>97</v>
      </c>
      <c r="M7" s="38" t="s">
        <v>98</v>
      </c>
      <c r="N7" s="39" t="s">
        <v>99</v>
      </c>
      <c r="O7" s="39">
        <v>63.44</v>
      </c>
      <c r="P7" s="39">
        <v>80.98</v>
      </c>
      <c r="Q7" s="39">
        <v>3190</v>
      </c>
      <c r="R7" s="39">
        <v>28235</v>
      </c>
      <c r="S7" s="39">
        <v>280.08</v>
      </c>
      <c r="T7" s="39">
        <v>100.81</v>
      </c>
      <c r="U7" s="39">
        <v>22685</v>
      </c>
      <c r="V7" s="39">
        <v>88.31</v>
      </c>
      <c r="W7" s="39">
        <v>256.88</v>
      </c>
      <c r="X7" s="39">
        <v>121.8</v>
      </c>
      <c r="Y7" s="39">
        <v>123.14</v>
      </c>
      <c r="Z7" s="39">
        <v>121.96</v>
      </c>
      <c r="AA7" s="39">
        <v>116.84</v>
      </c>
      <c r="AB7" s="39">
        <v>103.85</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500.46</v>
      </c>
      <c r="AU7" s="39">
        <v>509.72</v>
      </c>
      <c r="AV7" s="39">
        <v>404.59</v>
      </c>
      <c r="AW7" s="39">
        <v>373.6</v>
      </c>
      <c r="AX7" s="39">
        <v>311.99</v>
      </c>
      <c r="AY7" s="39">
        <v>384.34</v>
      </c>
      <c r="AZ7" s="39">
        <v>359.47</v>
      </c>
      <c r="BA7" s="39">
        <v>369.69</v>
      </c>
      <c r="BB7" s="39">
        <v>379.08</v>
      </c>
      <c r="BC7" s="39">
        <v>367.55</v>
      </c>
      <c r="BD7" s="39">
        <v>260.31</v>
      </c>
      <c r="BE7" s="39">
        <v>242.47</v>
      </c>
      <c r="BF7" s="39">
        <v>239.2</v>
      </c>
      <c r="BG7" s="39">
        <v>337.44</v>
      </c>
      <c r="BH7" s="39">
        <v>338.97</v>
      </c>
      <c r="BI7" s="39">
        <v>423.68</v>
      </c>
      <c r="BJ7" s="39">
        <v>380.58</v>
      </c>
      <c r="BK7" s="39">
        <v>401.79</v>
      </c>
      <c r="BL7" s="39">
        <v>402.99</v>
      </c>
      <c r="BM7" s="39">
        <v>398.98</v>
      </c>
      <c r="BN7" s="39">
        <v>418.68</v>
      </c>
      <c r="BO7" s="39">
        <v>275.67</v>
      </c>
      <c r="BP7" s="39">
        <v>115.9</v>
      </c>
      <c r="BQ7" s="39">
        <v>116.54</v>
      </c>
      <c r="BR7" s="39">
        <v>116.15</v>
      </c>
      <c r="BS7" s="39">
        <v>111.8</v>
      </c>
      <c r="BT7" s="39">
        <v>96.66</v>
      </c>
      <c r="BU7" s="39">
        <v>102.38</v>
      </c>
      <c r="BV7" s="39">
        <v>100.12</v>
      </c>
      <c r="BW7" s="39">
        <v>98.66</v>
      </c>
      <c r="BX7" s="39">
        <v>98.64</v>
      </c>
      <c r="BY7" s="39">
        <v>94.78</v>
      </c>
      <c r="BZ7" s="39">
        <v>100.05</v>
      </c>
      <c r="CA7" s="39">
        <v>132.22</v>
      </c>
      <c r="CB7" s="39">
        <v>131.29</v>
      </c>
      <c r="CC7" s="39">
        <v>133</v>
      </c>
      <c r="CD7" s="39">
        <v>139.28</v>
      </c>
      <c r="CE7" s="39">
        <v>163.29</v>
      </c>
      <c r="CF7" s="39">
        <v>168.67</v>
      </c>
      <c r="CG7" s="39">
        <v>174.97</v>
      </c>
      <c r="CH7" s="39">
        <v>178.59</v>
      </c>
      <c r="CI7" s="39">
        <v>178.92</v>
      </c>
      <c r="CJ7" s="39">
        <v>181.3</v>
      </c>
      <c r="CK7" s="39">
        <v>166.4</v>
      </c>
      <c r="CL7" s="39">
        <v>68.64</v>
      </c>
      <c r="CM7" s="39">
        <v>68.989999999999995</v>
      </c>
      <c r="CN7" s="39">
        <v>72.040000000000006</v>
      </c>
      <c r="CO7" s="39">
        <v>69.73</v>
      </c>
      <c r="CP7" s="39">
        <v>65.430000000000007</v>
      </c>
      <c r="CQ7" s="39">
        <v>54.92</v>
      </c>
      <c r="CR7" s="39">
        <v>55.63</v>
      </c>
      <c r="CS7" s="39">
        <v>55.03</v>
      </c>
      <c r="CT7" s="39">
        <v>55.14</v>
      </c>
      <c r="CU7" s="39">
        <v>55.89</v>
      </c>
      <c r="CV7" s="39">
        <v>60.69</v>
      </c>
      <c r="CW7" s="39">
        <v>85.86</v>
      </c>
      <c r="CX7" s="39">
        <v>86.12</v>
      </c>
      <c r="CY7" s="39">
        <v>85.95</v>
      </c>
      <c r="CZ7" s="39">
        <v>86.09</v>
      </c>
      <c r="DA7" s="39">
        <v>83.41</v>
      </c>
      <c r="DB7" s="39">
        <v>82.66</v>
      </c>
      <c r="DC7" s="39">
        <v>82.04</v>
      </c>
      <c r="DD7" s="39">
        <v>81.900000000000006</v>
      </c>
      <c r="DE7" s="39">
        <v>81.39</v>
      </c>
      <c r="DF7" s="39">
        <v>81.27</v>
      </c>
      <c r="DG7" s="39">
        <v>89.82</v>
      </c>
      <c r="DH7" s="39">
        <v>56.27</v>
      </c>
      <c r="DI7" s="39">
        <v>56</v>
      </c>
      <c r="DJ7" s="39">
        <v>50.16</v>
      </c>
      <c r="DK7" s="39">
        <v>50.5</v>
      </c>
      <c r="DL7" s="39">
        <v>43.89</v>
      </c>
      <c r="DM7" s="39">
        <v>48.49</v>
      </c>
      <c r="DN7" s="39">
        <v>48.05</v>
      </c>
      <c r="DO7" s="39">
        <v>48.87</v>
      </c>
      <c r="DP7" s="39">
        <v>49.92</v>
      </c>
      <c r="DQ7" s="39">
        <v>50.63</v>
      </c>
      <c r="DR7" s="39">
        <v>50.19</v>
      </c>
      <c r="DS7" s="39">
        <v>10.98</v>
      </c>
      <c r="DT7" s="39">
        <v>10.99</v>
      </c>
      <c r="DU7" s="39">
        <v>10.43</v>
      </c>
      <c r="DV7" s="39">
        <v>15.66</v>
      </c>
      <c r="DW7" s="39">
        <v>9.67</v>
      </c>
      <c r="DX7" s="39">
        <v>12.79</v>
      </c>
      <c r="DY7" s="39">
        <v>13.39</v>
      </c>
      <c r="DZ7" s="39">
        <v>14.85</v>
      </c>
      <c r="EA7" s="39">
        <v>16.88</v>
      </c>
      <c r="EB7" s="39">
        <v>18.28</v>
      </c>
      <c r="EC7" s="39">
        <v>20.63</v>
      </c>
      <c r="ED7" s="39">
        <v>1.05</v>
      </c>
      <c r="EE7" s="39">
        <v>1.04</v>
      </c>
      <c r="EF7" s="39">
        <v>0.02</v>
      </c>
      <c r="EG7" s="39">
        <v>1.33</v>
      </c>
      <c r="EH7" s="39">
        <v>0.5</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2022-02-07T02:39:18Z</cp:lastPrinted>
  <dcterms:created xsi:type="dcterms:W3CDTF">2021-12-03T06:59:00Z</dcterms:created>
  <dcterms:modified xsi:type="dcterms:W3CDTF">2022-02-07T02:42:33Z</dcterms:modified>
  <cp:category/>
</cp:coreProperties>
</file>