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7津久見市\"/>
    </mc:Choice>
  </mc:AlternateContent>
  <workbookProtection workbookAlgorithmName="SHA-512" workbookHashValue="qH4YIm9+yyJGqNjvGMKB9mCKwgU2MlrasCqQkbh8xN+wsSM7yz4uT14aQmqs4TXuHSqYnJLshN/rmDfpdFfTxg==" workbookSaltValue="yx00Us8QNLGygWavWH9z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<sst xmlns="http://schemas.openxmlformats.org/spreadsheetml/2006/main" count="236" uniqueCount="118">
  <si>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</si>
  <si>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</si>
  <si>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</si>
  <si>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</si>
  <si>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</si>
  <si>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</si>
  <si>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</si>
  <si>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</si>
  <si>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</si>
  <si>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</si>
  <si>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</si>
  <si>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</si>
  <si>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</si>
  <si>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</si>
  <si>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</si>
  <si>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</si>
  <si>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</si>
  <si>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</si>
  <si>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</si>
  <si>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</si>
  <si>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</si>
  <si>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</si>
  <si>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</si>
  <si>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</si>
  <si>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</si>
  <si>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</si>
  <si>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</si>
  <si>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</si>
  <si>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</si>
  <si>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</si>
  <si>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</si>
  <si>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</si>
  <si>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</si>
  <si>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</si>
  <si>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</si>
  <si>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</si>
  <si>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</si>
  <si>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</si>
  <si>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</si>
  <si>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</si>
  <si>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</si>
  <si>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</si>
  <si>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</si>
  <si>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</si>
  <si>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</si>
  <si>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</si>
  <si>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</si>
  <si>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</si>
  <si>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</si>
  <si>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</si>
  <si>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</si>
  <si>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</si>
  <si>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</si>
  <si>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</si>
  <si>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</si>
  <si>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</si>
  <si>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</si>
  <si>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</si>
  <si>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</si>
  <si>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</si>
  <si>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</si>
  <si>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</si>
  <si>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</si>
  <si>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</si>
  <si>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</si>
  <si>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</si>
  <si>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</si>
  <si>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</si>
  <si>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</si>
  <si>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</si>
  <si>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</si>
  <si>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</si>
  <si>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</si>
  <si>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</si>
  <si>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</si>
  <si>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</si>
  <si>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</si>
  <si>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</si>
  <si>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</si>
  <si>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</si>
  <si>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</si>
  <si>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</si>
  <si>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</si>
  <si>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</si>
  <si>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</si>
  <si>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</si>
  <si>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</si>
  <si>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</si>
  <si>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</si>
  <si>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</si>
  <si>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</si>
  <si>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</si>
  <si>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</si>
  <si>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</si>
  <si>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</si>
  <si>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</si>
  <si>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</si>
  <si>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</si>
  <si>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</si>
  <si>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</si>
  <si>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</si>
  <si>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</si>
  <si>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</si>
  <si>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</si>
  <si>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</si>
  <si>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</si>
  <si>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</si>
  <si>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</si>
  <si>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</si>
  <si>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</si>
  <si>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</si>
  <si>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</si>
  <si>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</si>
  <si>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</si>
  <si>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</si>
  <si>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総費用に地方債償還金を加えた費用が総収益でどの程度賄われているかを示す指標・・・平成28年から徐々に比率が上昇しているものの、恒常的な赤字経営であることが言えるが、令和2年度では86.35%まで上昇しており、事業計画をはじめとした経営努力の成果が表れていると言え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増加傾向にあり、令和元年度では100%を超え、全国平均に並ぶまでになりましたが、令和2年度では、減少に転じ83.24％となっています。今後も、管渠の更新や施設の長寿命化など取り組むべき課題も多いことから、更なる使用料収入の確保が必要です。
⑥有収水量1㎥あたりの汚水処理について、かかる費用を表した指標・・・令和元年度までは、類似団体と比較して同程度ないし良い水準で推移し、減少傾向にありましたが、令和2年度は増加に転じています。また、全国平均に比べるとまだ高水準にあるため、汚水処理の効率化を図る必要がありま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全国平均及び類似団体と比較すると低い数値で推移しています。水洗化率向上の取り組みを行うことで少しずつ向上していることから、今後も継続した水洗化率向上の取り組みが必要です。
</t>
    <phoneticPr fontId="4"/>
  </si>
  <si>
    <t>現状、経営の健全性・効率性に改善がみられるものの、依然として健全であるとは言い難く、今後管渠の更新や施設の長寿命化も予定されるため、益々経営が厳しくなることが予想されます。当市ではH28年度末に経営戦略を策定し、今後10年の収支計画について検討しています。収入面では、有収率・施設利用率・水洗化率が低いなか、水洗化率を向上させることにより有収水量を増加させ、使用料収入を確保していくことが必要になります。支出面では、投資の効率化や維持管理費の削減等、今後の投資のあり方や経営体制のあり方を見直す必要があります。
また資産状況の把握・分析や適切な使用料設定の検討をするためには、経営の透明化が必要不可欠であり、令和5年4月1日より法適用化へと移行するための準備をしています。</t>
    <rPh sb="14" eb="16">
      <t>カイゼン</t>
    </rPh>
    <rPh sb="25" eb="27">
      <t>イゼン</t>
    </rPh>
    <rPh sb="30" eb="32">
      <t>ケンゼン</t>
    </rPh>
    <rPh sb="37" eb="38">
      <t>イ</t>
    </rPh>
    <rPh sb="39" eb="40">
      <t>ガタ</t>
    </rPh>
    <rPh sb="304" eb="305">
      <t>レイ</t>
    </rPh>
    <rPh sb="305" eb="306">
      <t>ワ</t>
    </rPh>
    <rPh sb="327" eb="329">
      <t>ジュンビ</t>
    </rPh>
    <phoneticPr fontId="4"/>
  </si>
  <si>
    <t>令和2年度末での汚水管渠総延長L=73.7kmのうち、布設後20年経過した管渠が56.0km、30年経過が23.4kmと、布設後30年以上経過した管渠の割合は、30%を越えるまでになりました。今後も、毎年その割合は増え続けています。また、大雨時に終末処理場に流入する不明水量は依然として多く、その対策が急がれます。
管渠の更新・老朽化対策は、ストックマネジメント支援制度に基づき計画的に実施することが望ましく、単発的な単費工事だけでは限界があるため、ストックマネジメント計画の策定及び実施設計について鋭意取り組んでいます。</t>
    <rPh sb="0" eb="1">
      <t>レイ</t>
    </rPh>
    <rPh sb="1" eb="2">
      <t>ワ</t>
    </rPh>
    <rPh sb="61" eb="63">
      <t>フセツ</t>
    </rPh>
    <rPh sb="63" eb="64">
      <t>ゴ</t>
    </rPh>
    <rPh sb="66" eb="69">
      <t>ネンイジョウ</t>
    </rPh>
    <rPh sb="69" eb="71">
      <t>ケイカ</t>
    </rPh>
    <rPh sb="76" eb="78">
      <t>ワリアイ</t>
    </rPh>
    <rPh sb="84" eb="85">
      <t>コ</t>
    </rPh>
    <rPh sb="96" eb="98">
      <t>コンゴ</t>
    </rPh>
    <rPh sb="138" eb="140">
      <t>イゼン</t>
    </rPh>
    <rPh sb="143" eb="144">
      <t>オオ</t>
    </rPh>
    <rPh sb="235" eb="237">
      <t>ケイカク</t>
    </rPh>
    <rPh sb="238" eb="240">
      <t>サクテイ</t>
    </rPh>
    <rPh sb="240" eb="241">
      <t>オヨ</t>
    </rPh>
    <rPh sb="242" eb="244">
      <t>ジッシ</t>
    </rPh>
    <rPh sb="244" eb="246">
      <t>セッケイ</t>
    </rPh>
    <rPh sb="250" eb="252">
      <t>エイイ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</si>
</sst>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0.01</c:v>
                </c:pt>
                <c:pt idx="2">
                  <c:v>0.03</c:v>
                </c:pt>
                <c:pt idx="3">
                  <c:v>0.01</c:v>
                </c:pt>
                <c:pt idx="4" formatCode="#,##0.00;&quot;△&quot;#,##0.00">
                  <c:v>0</c:v>
                </c:pt>
              </c:numCache>
            </c:numRef>
          </c:val>
          <c:extLst>
            <c:ext xmlns:c16="http://schemas.microsoft.com/office/drawing/2014/chart" uri="{C3380CC4-5D6E-409C-BE32-E72D297353CC}">
              <c16:uniqueId val="{00000000-AF9C-4FE1-B1E3-E5BA3F4F394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AF9C-4FE1-B1E3-E5BA3F4F394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34.479999999999997</c:v>
                </c:pt>
                <c:pt idx="1">
                  <c:v>36.630000000000003</c:v>
                </c:pt>
                <c:pt idx="2">
                  <c:v>39.880000000000003</c:v>
                </c:pt>
                <c:pt idx="3">
                  <c:v>38.21</c:v>
                </c:pt>
                <c:pt idx="4">
                  <c:v>35.06</c:v>
                </c:pt>
              </c:numCache>
            </c:numRef>
          </c:val>
          <c:extLst>
            <c:ext xmlns:c16="http://schemas.microsoft.com/office/drawing/2014/chart" uri="{C3380CC4-5D6E-409C-BE32-E72D297353CC}">
              <c16:uniqueId val="{00000000-14B5-4CAA-AB20-6F04B2E23CB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14B5-4CAA-AB20-6F04B2E23CB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76.12</c:v>
                </c:pt>
                <c:pt idx="1">
                  <c:v>78.06</c:v>
                </c:pt>
                <c:pt idx="2">
                  <c:v>79.19</c:v>
                </c:pt>
                <c:pt idx="3">
                  <c:v>80.650000000000006</c:v>
                </c:pt>
                <c:pt idx="4">
                  <c:v>81.31</c:v>
                </c:pt>
              </c:numCache>
            </c:numRef>
          </c:val>
          <c:extLst>
            <c:ext xmlns:c16="http://schemas.microsoft.com/office/drawing/2014/chart" uri="{C3380CC4-5D6E-409C-BE32-E72D297353CC}">
              <c16:uniqueId val="{00000000-23B9-487C-B59E-8EDECA1AA15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23B9-487C-B59E-8EDECA1AA15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56.39</c:v>
                </c:pt>
                <c:pt idx="1">
                  <c:v>57.45</c:v>
                </c:pt>
                <c:pt idx="2">
                  <c:v>64.72</c:v>
                </c:pt>
                <c:pt idx="3">
                  <c:v>82.08</c:v>
                </c:pt>
                <c:pt idx="4">
                  <c:v>86.35</c:v>
                </c:pt>
              </c:numCache>
            </c:numRef>
          </c:val>
          <c:extLst>
            <c:ext xmlns:c16="http://schemas.microsoft.com/office/drawing/2014/chart" uri="{C3380CC4-5D6E-409C-BE32-E72D297353CC}">
              <c16:uniqueId val="{00000000-C1A4-4D0B-8C20-60018444F7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4-4D0B-8C20-60018444F7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C7-45EC-9680-8A57B0DC4D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C7-45EC-9680-8A57B0DC4D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08-474D-8455-A8E4FD4058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08-474D-8455-A8E4FD4058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0-4487-A551-258814F7A9D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0-4487-A551-258814F7A9D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3B-4E83-A0E2-84BFE73C95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3B-4E83-A0E2-84BFE73C95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186.84</c:v>
                </c:pt>
                <c:pt idx="1">
                  <c:v>154.62</c:v>
                </c:pt>
                <c:pt idx="2">
                  <c:v>151.66</c:v>
                </c:pt>
                <c:pt idx="3">
                  <c:v>126.36</c:v>
                </c:pt>
                <c:pt idx="4">
                  <c:v>254.89</c:v>
                </c:pt>
              </c:numCache>
            </c:numRef>
          </c:val>
          <c:extLst>
            <c:ext xmlns:c16="http://schemas.microsoft.com/office/drawing/2014/chart" uri="{C3380CC4-5D6E-409C-BE32-E72D297353CC}">
              <c16:uniqueId val="{00000000-560F-4E5A-B031-1AC1E07DD9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560F-4E5A-B031-1AC1E07DD9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91.17</c:v>
                </c:pt>
                <c:pt idx="1">
                  <c:v>92.9</c:v>
                </c:pt>
                <c:pt idx="2">
                  <c:v>95.19</c:v>
                </c:pt>
                <c:pt idx="3">
                  <c:v>100.41</c:v>
                </c:pt>
                <c:pt idx="4">
                  <c:v>83.24</c:v>
                </c:pt>
              </c:numCache>
            </c:numRef>
          </c:val>
          <c:extLst>
            <c:ext xmlns:c16="http://schemas.microsoft.com/office/drawing/2014/chart" uri="{C3380CC4-5D6E-409C-BE32-E72D297353CC}">
              <c16:uniqueId val="{00000000-6C47-4ED4-B5AB-D425E4B04E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6C47-4ED4-B5AB-D425E4B04E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184.76</c:v>
                </c:pt>
                <c:pt idx="1">
                  <c:v>183.17</c:v>
                </c:pt>
                <c:pt idx="2">
                  <c:v>176.92</c:v>
                </c:pt>
                <c:pt idx="3">
                  <c:v>169.33</c:v>
                </c:pt>
                <c:pt idx="4">
                  <c:v>206.25</c:v>
                </c:pt>
              </c:numCache>
            </c:numRef>
          </c:val>
          <c:extLst>
            <c:ext xmlns:c16="http://schemas.microsoft.com/office/drawing/2014/chart" uri="{C3380CC4-5D6E-409C-BE32-E72D297353CC}">
              <c16:uniqueId val="{00000000-7779-4159-A1DD-65CAF7B632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7779-4159-A1DD-65CAF7B632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津久見市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16739</v>
      </c>
      <c r="AM8" s="75"/>
      <c r="AN8" s="75"/>
      <c r="AO8" s="75"/>
      <c r="AP8" s="75"/>
      <c r="AQ8" s="75"/>
      <c r="AR8" s="75"/>
      <c r="AS8" s="75"/>
      <c r="AT8" s="74">
        <f>データ!T6</f>
        <v>79.48</v>
      </c>
      <c r="AU8" s="74"/>
      <c r="AV8" s="74"/>
      <c r="AW8" s="74"/>
      <c r="AX8" s="74"/>
      <c r="AY8" s="74"/>
      <c r="AZ8" s="74"/>
      <c r="BA8" s="74"/>
      <c r="BB8" s="74">
        <f>データ!U6</f>
        <v>210.61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54.87</v>
      </c>
      <c r="Q10" s="74"/>
      <c r="R10" s="74"/>
      <c r="S10" s="74"/>
      <c r="T10" s="74"/>
      <c r="U10" s="74"/>
      <c r="V10" s="74"/>
      <c r="W10" s="74">
        <f>データ!Q6</f>
        <v>72.260000000000005</v>
      </c>
      <c r="X10" s="74"/>
      <c r="Y10" s="74"/>
      <c r="Z10" s="74"/>
      <c r="AA10" s="74"/>
      <c r="AB10" s="74"/>
      <c r="AC10" s="74"/>
      <c r="AD10" s="75">
        <f>データ!R6</f>
        <v>2810</v>
      </c>
      <c r="AE10" s="75"/>
      <c r="AF10" s="75"/>
      <c r="AG10" s="75"/>
      <c r="AH10" s="75"/>
      <c r="AI10" s="75"/>
      <c r="AJ10" s="75"/>
      <c r="AK10" s="2"/>
      <c r="AL10" s="75">
        <f>データ!V6</f>
        <v>9098</v>
      </c>
      <c r="AM10" s="75"/>
      <c r="AN10" s="75"/>
      <c r="AO10" s="75"/>
      <c r="AP10" s="75"/>
      <c r="AQ10" s="75"/>
      <c r="AR10" s="75"/>
      <c r="AS10" s="75"/>
      <c r="AT10" s="74">
        <f>データ!W6</f>
        <v>2.9</v>
      </c>
      <c r="AU10" s="74"/>
      <c r="AV10" s="74"/>
      <c r="AW10" s="74"/>
      <c r="AX10" s="74"/>
      <c r="AY10" s="74"/>
      <c r="AZ10" s="74"/>
      <c r="BA10" s="74"/>
      <c r="BB10" s="74">
        <f>データ!X6</f>
        <v>3137.24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44</v>
      </c>
      <c r="O86" s="26" t="str">
        <f>データ!EO6</f>
        <v>【0.30】</v>
      </c>
    </row>
  </sheetData>
  <sheetProtection algorithmName="SHA-512" hashValue="iwxLIoM8g6xXKxLnFrzKgVVvjiIzLEtiOuBVWm492Bew1qS1BklcZFCErTaoAnGFPV5vod+LyfdHV1RP4So5vQ==" saltValue="QHF7a1I5FiBo7DO3+fd5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442071</v>
      </c>
      <c r="D6" s="33">
        <f t="shared" si="3"/>
        <v>47</v>
      </c>
      <c r="E6" s="33">
        <f t="shared" si="3"/>
        <v>17</v>
      </c>
      <c r="F6" s="33">
        <f t="shared" si="3"/>
        <v>1</v>
      </c>
      <c r="G6" s="33">
        <f t="shared" si="3"/>
        <v>0</v>
      </c>
      <c r="H6" s="33" t="str">
        <f t="shared" si="3"/>
        <v>大分県　津久見市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54.87</v>
      </c>
      <c r="Q6" s="34">
        <f t="shared" si="3"/>
        <v>72.260000000000005</v>
      </c>
      <c r="R6" s="34">
        <f t="shared" si="3"/>
        <v>2810</v>
      </c>
      <c r="S6" s="34">
        <f t="shared" si="3"/>
        <v>16739</v>
      </c>
      <c r="T6" s="34">
        <f t="shared" si="3"/>
        <v>79.48</v>
      </c>
      <c r="U6" s="34">
        <f t="shared" si="3"/>
        <v>210.61</v>
      </c>
      <c r="V6" s="34">
        <f t="shared" si="3"/>
        <v>9098</v>
      </c>
      <c r="W6" s="34">
        <f t="shared" si="3"/>
        <v>2.9</v>
      </c>
      <c r="X6" s="34">
        <f t="shared" si="3"/>
        <v>3137.24</v>
      </c>
      <c r="Y6" s="35">
        <f>IF(Y7="",NA(),Y7)</f>
        <v>56.39</v>
      </c>
      <c r="Z6" s="35">
        <f t="shared" ref="Z6:AH6" si="4">IF(Z7="",NA(),Z7)</f>
        <v>57.45</v>
      </c>
      <c r="AA6" s="35">
        <f t="shared" si="4"/>
        <v>64.72</v>
      </c>
      <c r="AB6" s="35">
        <f t="shared" si="4"/>
        <v>82.08</v>
      </c>
      <c r="AC6" s="35">
        <f t="shared" si="4"/>
        <v>86.35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186.84</v>
      </c>
      <c r="BG6" s="35">
        <f t="shared" ref="BG6:BO6" si="7">IF(BG7="",NA(),BG7)</f>
        <v>154.62</v>
      </c>
      <c r="BH6" s="35">
        <f t="shared" si="7"/>
        <v>151.66</v>
      </c>
      <c r="BI6" s="35">
        <f t="shared" si="7"/>
        <v>126.36</v>
      </c>
      <c r="BJ6" s="35">
        <f t="shared" si="7"/>
        <v>254.89</v>
      </c>
      <c r="BK6" s="35">
        <f t="shared" si="7"/>
        <v>716.96</v>
      </c>
      <c r="BL6" s="35">
        <f t="shared" si="7"/>
        <v>799.11</v>
      </c>
      <c r="BM6" s="35">
        <f t="shared" si="7"/>
        <v>768.62</v>
      </c>
      <c r="BN6" s="35">
        <f t="shared" si="7"/>
        <v>789.44</v>
      </c>
      <c r="BO6" s="35">
        <f t="shared" si="7"/>
        <v>789.08</v>
      </c>
      <c r="BP6" s="34" t="str">
        <f>IF(BP7="","",IF(BP7="-","【-】","【"&amp;SUBSTITUTE(TEXT(BP7,"#,##0.00"),"-","△")&amp;"】"))</f>
        <v>【705.21】</v>
      </c>
      <c r="BQ6" s="35">
        <f>IF(BQ7="",NA(),BQ7)</f>
        <v>91.17</v>
      </c>
      <c r="BR6" s="35">
        <f t="shared" ref="BR6:BZ6" si="8">IF(BR7="",NA(),BR7)</f>
        <v>92.9</v>
      </c>
      <c r="BS6" s="35">
        <f t="shared" si="8"/>
        <v>95.19</v>
      </c>
      <c r="BT6" s="35">
        <f t="shared" si="8"/>
        <v>100.41</v>
      </c>
      <c r="BU6" s="35">
        <f t="shared" si="8"/>
        <v>83.24</v>
      </c>
      <c r="BV6" s="35">
        <f t="shared" si="8"/>
        <v>88.09</v>
      </c>
      <c r="BW6" s="35">
        <f t="shared" si="8"/>
        <v>87.69</v>
      </c>
      <c r="BX6" s="35">
        <f t="shared" si="8"/>
        <v>88.06</v>
      </c>
      <c r="BY6" s="35">
        <f t="shared" si="8"/>
        <v>87.29</v>
      </c>
      <c r="BZ6" s="35">
        <f t="shared" si="8"/>
        <v>88.25</v>
      </c>
      <c r="CA6" s="34" t="str">
        <f>IF(CA7="","",IF(CA7="-","【-】","【"&amp;SUBSTITUTE(TEXT(CA7,"#,##0.00"),"-","△")&amp;"】"))</f>
        <v>【98.96】</v>
      </c>
      <c r="CB6" s="35">
        <f>IF(CB7="",NA(),CB7)</f>
        <v>184.76</v>
      </c>
      <c r="CC6" s="35">
        <f t="shared" ref="CC6:CK6" si="9">IF(CC7="",NA(),CC7)</f>
        <v>183.17</v>
      </c>
      <c r="CD6" s="35">
        <f t="shared" si="9"/>
        <v>176.92</v>
      </c>
      <c r="CE6" s="35">
        <f t="shared" si="9"/>
        <v>169.33</v>
      </c>
      <c r="CF6" s="35">
        <f t="shared" si="9"/>
        <v>206.25</v>
      </c>
      <c r="CG6" s="35">
        <f t="shared" si="9"/>
        <v>181.8</v>
      </c>
      <c r="CH6" s="35">
        <f t="shared" si="9"/>
        <v>180.07</v>
      </c>
      <c r="CI6" s="35">
        <f t="shared" si="9"/>
        <v>179.32</v>
      </c>
      <c r="CJ6" s="35">
        <f t="shared" si="9"/>
        <v>176.67</v>
      </c>
      <c r="CK6" s="35">
        <f t="shared" si="9"/>
        <v>176.37</v>
      </c>
      <c r="CL6" s="34" t="str">
        <f>IF(CL7="","",IF(CL7="-","【-】","【"&amp;SUBSTITUTE(TEXT(CL7,"#,##0.00"),"-","△")&amp;"】"))</f>
        <v>【134.52】</v>
      </c>
      <c r="CM6" s="35">
        <f>IF(CM7="",NA(),CM7)</f>
        <v>34.479999999999997</v>
      </c>
      <c r="CN6" s="35">
        <f t="shared" ref="CN6:CV6" si="10">IF(CN7="",NA(),CN7)</f>
        <v>36.630000000000003</v>
      </c>
      <c r="CO6" s="35">
        <f t="shared" si="10"/>
        <v>39.880000000000003</v>
      </c>
      <c r="CP6" s="35">
        <f t="shared" si="10"/>
        <v>38.21</v>
      </c>
      <c r="CQ6" s="35">
        <f t="shared" si="10"/>
        <v>35.06</v>
      </c>
      <c r="CR6" s="35">
        <f t="shared" si="10"/>
        <v>59.35</v>
      </c>
      <c r="CS6" s="35">
        <f t="shared" si="10"/>
        <v>58.4</v>
      </c>
      <c r="CT6" s="35">
        <f t="shared" si="10"/>
        <v>58</v>
      </c>
      <c r="CU6" s="35">
        <f t="shared" si="10"/>
        <v>57.42</v>
      </c>
      <c r="CV6" s="35">
        <f t="shared" si="10"/>
        <v>56.72</v>
      </c>
      <c r="CW6" s="34" t="str">
        <f>IF(CW7="","",IF(CW7="-","【-】","【"&amp;SUBSTITUTE(TEXT(CW7,"#,##0.00"),"-","△")&amp;"】"))</f>
        <v>【59.57】</v>
      </c>
      <c r="CX6" s="35">
        <f>IF(CX7="",NA(),CX7)</f>
        <v>76.12</v>
      </c>
      <c r="CY6" s="35">
        <f t="shared" ref="CY6:DG6" si="11">IF(CY7="",NA(),CY7)</f>
        <v>78.06</v>
      </c>
      <c r="CZ6" s="35">
        <f t="shared" si="11"/>
        <v>79.19</v>
      </c>
      <c r="DA6" s="35">
        <f t="shared" si="11"/>
        <v>80.650000000000006</v>
      </c>
      <c r="DB6" s="35">
        <f t="shared" si="11"/>
        <v>81.31</v>
      </c>
      <c r="DC6" s="35">
        <f t="shared" si="11"/>
        <v>89.88</v>
      </c>
      <c r="DD6" s="35">
        <f t="shared" si="11"/>
        <v>89.68</v>
      </c>
      <c r="DE6" s="35">
        <f t="shared" si="11"/>
        <v>89.79</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5">
        <f t="shared" ref="EF6:EN6" si="14">IF(EF7="",NA(),EF7)</f>
        <v>0.01</v>
      </c>
      <c r="EG6" s="35">
        <f t="shared" si="14"/>
        <v>0.03</v>
      </c>
      <c r="EH6" s="35">
        <f t="shared" si="14"/>
        <v>0.01</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5" s="36" customFormat="1" x14ac:dyDescent="0.15">
      <c r="A7" s="28"/>
      <c r="B7" s="37">
        <v>2020</v>
      </c>
      <c r="C7" s="37">
        <v>442071</v>
      </c>
      <c r="D7" s="37">
        <v>47</v>
      </c>
      <c r="E7" s="37">
        <v>17</v>
      </c>
      <c r="F7" s="37">
        <v>1</v>
      </c>
      <c r="G7" s="37">
        <v>0</v>
      </c>
      <c r="H7" s="37" t="s">
        <v>97</v>
      </c>
      <c r="I7" s="37" t="s">
        <v>98</v>
      </c>
      <c r="J7" s="37" t="s">
        <v>99</v>
      </c>
      <c r="K7" s="37" t="s">
        <v>100</v>
      </c>
      <c r="L7" s="37" t="s">
        <v>101</v>
      </c>
      <c r="M7" s="37" t="s">
        <v>102</v>
      </c>
      <c r="N7" s="38" t="s">
        <v>103</v>
      </c>
      <c r="O7" s="38" t="s">
        <v>104</v>
      </c>
      <c r="P7" s="38">
        <v>54.87</v>
      </c>
      <c r="Q7" s="38">
        <v>72.260000000000005</v>
      </c>
      <c r="R7" s="38">
        <v>2810</v>
      </c>
      <c r="S7" s="38">
        <v>16739</v>
      </c>
      <c r="T7" s="38">
        <v>79.48</v>
      </c>
      <c r="U7" s="38">
        <v>210.61</v>
      </c>
      <c r="V7" s="38">
        <v>9098</v>
      </c>
      <c r="W7" s="38">
        <v>2.9</v>
      </c>
      <c r="X7" s="38">
        <v>3137.24</v>
      </c>
      <c r="Y7" s="38">
        <v>56.39</v>
      </c>
      <c r="Z7" s="38">
        <v>57.45</v>
      </c>
      <c r="AA7" s="38">
        <v>64.72</v>
      </c>
      <c r="AB7" s="38">
        <v>82.08</v>
      </c>
      <c r="AC7" s="38">
        <v>86.35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186.84</v>
      </c>
      <c r="BG7" s="38">
        <v>154.62</v>
      </c>
      <c r="BH7" s="38">
        <v>151.66</v>
      </c>
      <c r="BI7" s="38">
        <v>126.36</v>
      </c>
      <c r="BJ7" s="38">
        <v>254.89</v>
      </c>
      <c r="BK7" s="38">
        <v>716.96</v>
      </c>
      <c r="BL7" s="38">
        <v>799.11</v>
      </c>
      <c r="BM7" s="38">
        <v>768.62</v>
      </c>
      <c r="BN7" s="38">
        <v>789.44</v>
      </c>
      <c r="BO7" s="38">
        <v>789.08</v>
      </c>
      <c r="BP7" s="38">
        <v>705.21</v>
      </c>
      <c r="BQ7" s="38">
        <v>91.17</v>
      </c>
      <c r="BR7" s="38">
        <v>92.9</v>
      </c>
      <c r="BS7" s="38">
        <v>95.19</v>
      </c>
      <c r="BT7" s="38">
        <v>100.41</v>
      </c>
      <c r="BU7" s="38">
        <v>83.24</v>
      </c>
      <c r="BV7" s="38">
        <v>88.09</v>
      </c>
      <c r="BW7" s="38">
        <v>87.69</v>
      </c>
      <c r="BX7" s="38">
        <v>88.06</v>
      </c>
      <c r="BY7" s="38">
        <v>87.29</v>
      </c>
      <c r="BZ7" s="38">
        <v>88.25</v>
      </c>
      <c r="CA7" s="38">
        <v>98.96</v>
      </c>
      <c r="CB7" s="38">
        <v>184.76</v>
      </c>
      <c r="CC7" s="38">
        <v>183.17</v>
      </c>
      <c r="CD7" s="38">
        <v>176.92</v>
      </c>
      <c r="CE7" s="38">
        <v>169.33</v>
      </c>
      <c r="CF7" s="38">
        <v>206.25</v>
      </c>
      <c r="CG7" s="38">
        <v>181.8</v>
      </c>
      <c r="CH7" s="38">
        <v>180.07</v>
      </c>
      <c r="CI7" s="38">
        <v>179.32</v>
      </c>
      <c r="CJ7" s="38">
        <v>176.67</v>
      </c>
      <c r="CK7" s="38">
        <v>176.37</v>
      </c>
      <c r="CL7" s="38">
        <v>134.52000000000001</v>
      </c>
      <c r="CM7" s="38">
        <v>34.479999999999997</v>
      </c>
      <c r="CN7" s="38">
        <v>36.630000000000003</v>
      </c>
      <c r="CO7" s="38">
        <v>39.880000000000003</v>
      </c>
      <c r="CP7" s="38">
        <v>38.21</v>
      </c>
      <c r="CQ7" s="38">
        <v>35.06</v>
      </c>
      <c r="CR7" s="38">
        <v>59.35</v>
      </c>
      <c r="CS7" s="38">
        <v>58.4</v>
      </c>
      <c r="CT7" s="38">
        <v>58</v>
      </c>
      <c r="CU7" s="38">
        <v>57.42</v>
      </c>
      <c r="CV7" s="38">
        <v>56.72</v>
      </c>
      <c r="CW7" s="38">
        <v>59.57</v>
      </c>
      <c r="CX7" s="38">
        <v>76.12</v>
      </c>
      <c r="CY7" s="38">
        <v>78.06</v>
      </c>
      <c r="CZ7" s="38">
        <v>79.19</v>
      </c>
      <c r="DA7" s="38">
        <v>80.650000000000006</v>
      </c>
      <c r="DB7" s="38">
        <v>81.31</v>
      </c>
      <c r="DC7" s="38">
        <v>89.88</v>
      </c>
      <c r="DD7" s="38">
        <v>89.68</v>
      </c>
      <c r="DE7" s="38">
        <v>89.79</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0.05</v>
      </c>
      <c r="EF7" s="38">
        <v>0.01</v>
      </c>
      <c r="EG7" s="38">
        <v>0.03</v>
      </c>
      <c r="EH7" s="38">
        <v>0.01</v>
      </c>
      <c r="EI7" s="38">
        <v>0</v>
      </c>
      <c r="EJ7" s="38">
        <v>0.19</v>
      </c>
      <c r="EK7" s="38">
        <v>0.23</v>
      </c>
      <c r="EL7" s="38">
        <v>0.21</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2022-01-11T02:11:25Z</cp:lastPrinted>
  <dcterms:created xsi:type="dcterms:W3CDTF">2021-12-03T07:47:10Z</dcterms:created>
  <dcterms:modified xsi:type="dcterms:W3CDTF">2022-02-02T05:33:53Z</dcterms:modified>
  <cp:category/>
</cp:coreProperties>
</file>