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344\Desktop\"/>
    </mc:Choice>
  </mc:AlternateContent>
  <workbookProtection workbookAlgorithmName="SHA-512" workbookHashValue="J59UU/VnfthHU1qj6M96BSDvI6weSjIiuePfuJLsseGX/ju4r+NL6dSqMua77EJwnkRx3Wo0b4C/uFPuhUiGlA==" workbookSaltValue="/11jfftR1XqW/8ufSretr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AD8" i="4"/>
  <c r="P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<sst xmlns="http://schemas.openxmlformats.org/spreadsheetml/2006/main" count="236" uniqueCount="120">
  <si>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</si>
  <si>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</si>
  <si>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</si>
  <si>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</si>
  <si>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</si>
  <si>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</si>
  <si>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</si>
  <si>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</si>
  <si>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</si>
  <si>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</si>
  <si>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</si>
  <si>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</si>
  <si>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</si>
  <si>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</si>
  <si>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</si>
  <si>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</si>
  <si>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</si>
  <si>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</si>
  <si>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</si>
  <si>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</si>
  <si>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</si>
  <si>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</si>
  <si>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</si>
  <si>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</si>
  <si>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</si>
  <si>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</si>
  <si>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</si>
  <si>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</si>
  <si>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</si>
  <si>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</si>
  <si>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</si>
  <si>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</si>
  <si>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</si>
  <si>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</si>
  <si>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</si>
  <si>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</si>
  <si>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</si>
  <si>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</si>
  <si>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</si>
  <si>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</si>
  <si>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</si>
  <si>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</si>
  <si>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</si>
  <si>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</si>
  <si>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</si>
  <si>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</si>
  <si>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</si>
  <si>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</si>
  <si>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</si>
  <si>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</si>
  <si>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</si>
  <si>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</si>
  <si>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</si>
  <si>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</si>
  <si>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</si>
  <si>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</si>
  <si>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</si>
  <si>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</si>
  <si>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</si>
  <si>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</si>
  <si>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</si>
  <si>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</si>
  <si>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</si>
  <si>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</si>
  <si>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</si>
  <si>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</si>
  <si>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</si>
  <si>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</si>
  <si>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</si>
  <si>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</si>
  <si>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</si>
  <si>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</si>
  <si>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</si>
  <si>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</si>
  <si>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</si>
  <si>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</si>
  <si>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</si>
  <si>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</si>
  <si>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</si>
  <si>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</si>
  <si>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</si>
  <si>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</si>
  <si>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</si>
  <si>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</si>
  <si>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</si>
  <si>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</si>
  <si>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</si>
  <si>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</si>
  <si>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</si>
  <si>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</si>
  <si>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</si>
  <si>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</si>
  <si>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</si>
  <si>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</si>
  <si>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</si>
  <si>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</si>
  <si>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</si>
  <si>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</si>
  <si>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</si>
  <si>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</si>
  <si>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</si>
  <si>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</si>
  <si>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</si>
  <si>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</si>
  <si>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</si>
  <si>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</si>
  <si>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</si>
  <si>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</si>
  <si>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</si>
  <si>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</si>
  <si>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</si>
  <si>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</si>
  <si>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</si>
  <si>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</si>
  <si>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</si>
  <si>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</si>
  <si>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</si>
  <si>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小規模集合排水処理事業については、処理区域内人口の9割以上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4">
      <t>ショウキボ</t>
    </rPh>
    <rPh sb="4" eb="6">
      <t>シュウゴウ</t>
    </rPh>
    <rPh sb="6" eb="8">
      <t>ハイスイ</t>
    </rPh>
    <rPh sb="8" eb="10">
      <t>ショリ</t>
    </rPh>
    <rPh sb="10" eb="12">
      <t>ジギョウ</t>
    </rPh>
    <rPh sb="18" eb="20">
      <t>ショリ</t>
    </rPh>
    <rPh sb="20" eb="23">
      <t>クイキナイ</t>
    </rPh>
    <rPh sb="23" eb="25">
      <t>ジンコウ</t>
    </rPh>
    <rPh sb="27" eb="28">
      <t>ワリ</t>
    </rPh>
    <rPh sb="28" eb="30">
      <t>イジョウ</t>
    </rPh>
    <rPh sb="34" eb="37">
      <t>スイセンカ</t>
    </rPh>
    <rPh sb="38" eb="39">
      <t>スス</t>
    </rPh>
    <rPh sb="45" eb="47">
      <t>ジンコウ</t>
    </rPh>
    <rPh sb="48" eb="50">
      <t>ゲンショウ</t>
    </rPh>
    <rPh sb="58" eb="59">
      <t>トモナ</t>
    </rPh>
    <rPh sb="60" eb="63">
      <t>シヨウリョウ</t>
    </rPh>
    <rPh sb="63" eb="65">
      <t>シュウニュウ</t>
    </rPh>
    <rPh sb="66" eb="68">
      <t>ゲンショウ</t>
    </rPh>
    <rPh sb="68" eb="70">
      <t>ケイコウ</t>
    </rPh>
    <rPh sb="74" eb="75">
      <t>カギ</t>
    </rPh>
    <rPh sb="78" eb="81">
      <t>シヨウリョウ</t>
    </rPh>
    <rPh sb="81" eb="83">
      <t>シュウニュウ</t>
    </rPh>
    <rPh sb="84" eb="86">
      <t>イジ</t>
    </rPh>
    <rPh sb="86" eb="89">
      <t>カンリヒ</t>
    </rPh>
    <rPh sb="90" eb="91">
      <t>マカナ</t>
    </rPh>
    <rPh sb="94" eb="95">
      <t>ムズカ</t>
    </rPh>
    <rPh sb="98" eb="100">
      <t>イッパン</t>
    </rPh>
    <rPh sb="100" eb="102">
      <t>カイケイ</t>
    </rPh>
    <rPh sb="105" eb="107">
      <t>クリイレ</t>
    </rPh>
    <rPh sb="107" eb="108">
      <t>キン</t>
    </rPh>
    <rPh sb="109" eb="110">
      <t>タヨ</t>
    </rPh>
    <rPh sb="114" eb="115">
      <t>エ</t>
    </rPh>
    <rPh sb="117" eb="119">
      <t>ジョウキョウ</t>
    </rPh>
    <rPh sb="123" eb="125">
      <t>ザイセイ</t>
    </rPh>
    <rPh sb="125" eb="127">
      <t>ジョウキョウ</t>
    </rPh>
    <rPh sb="128" eb="130">
      <t>コンゴ</t>
    </rPh>
    <rPh sb="133" eb="134">
      <t>キビ</t>
    </rPh>
    <rPh sb="141" eb="143">
      <t>ヨソウ</t>
    </rPh>
    <rPh sb="148" eb="150">
      <t>クリイレ</t>
    </rPh>
    <rPh sb="150" eb="151">
      <t>キン</t>
    </rPh>
    <rPh sb="153" eb="156">
      <t>イゾンド</t>
    </rPh>
    <rPh sb="157" eb="159">
      <t>ケイゲン</t>
    </rPh>
    <rPh sb="162" eb="164">
      <t>ケイヒ</t>
    </rPh>
    <rPh sb="164" eb="167">
      <t>サクゲントウ</t>
    </rPh>
    <rPh sb="168" eb="170">
      <t>ケイエイ</t>
    </rPh>
    <rPh sb="170" eb="172">
      <t>ドリョク</t>
    </rPh>
    <rPh sb="173" eb="174">
      <t>オコナ</t>
    </rPh>
    <phoneticPr fontId="4"/>
  </si>
  <si>
    <t>③『管渠改善率』…当該年度に更新した管渠延長の割合を示す指標。当該事業は供用が開始されてから20年が経過したが、現時点で管渠の改善が必要な事案は発生していない。処理施設においてはマンホール等に処理能力の低下につながる不具合が生じたケースもあるが、その都度修繕を行っている。</t>
    <rPh sb="31" eb="33">
      <t>トウガイ</t>
    </rPh>
    <rPh sb="33" eb="35">
      <t>ジギョウ</t>
    </rPh>
    <rPh sb="36" eb="38">
      <t>キョウヨウ</t>
    </rPh>
    <rPh sb="39" eb="41">
      <t>カイシ</t>
    </rPh>
    <rPh sb="48" eb="49">
      <t>ネン</t>
    </rPh>
    <rPh sb="50" eb="52">
      <t>ケイカ</t>
    </rPh>
    <rPh sb="56" eb="59">
      <t>ゲンジテン</t>
    </rPh>
    <rPh sb="60" eb="61">
      <t>カン</t>
    </rPh>
    <rPh sb="61" eb="62">
      <t>キョ</t>
    </rPh>
    <rPh sb="63" eb="65">
      <t>カイゼン</t>
    </rPh>
    <rPh sb="66" eb="68">
      <t>ヒツヨウ</t>
    </rPh>
    <rPh sb="69" eb="71">
      <t>ジアン</t>
    </rPh>
    <rPh sb="72" eb="74">
      <t>ハッセイ</t>
    </rPh>
    <rPh sb="80" eb="82">
      <t>ショリ</t>
    </rPh>
    <rPh sb="82" eb="84">
      <t>シセツ</t>
    </rPh>
    <rPh sb="94" eb="95">
      <t>トウ</t>
    </rPh>
    <rPh sb="96" eb="98">
      <t>ショリ</t>
    </rPh>
    <rPh sb="98" eb="100">
      <t>ノウリョク</t>
    </rPh>
    <rPh sb="101" eb="103">
      <t>テイカ</t>
    </rPh>
    <rPh sb="108" eb="111">
      <t>フグアイ</t>
    </rPh>
    <rPh sb="112" eb="113">
      <t>ショウ</t>
    </rPh>
    <rPh sb="125" eb="127">
      <t>ツド</t>
    </rPh>
    <rPh sb="127" eb="129">
      <t>シュウゼン</t>
    </rPh>
    <rPh sb="130" eb="131">
      <t>オコナ</t>
    </rPh>
    <phoneticPr fontId="4"/>
  </si>
  <si>
    <t>①『収益的収支比率』…総収益で総費用に地方債償還金を加えた費用をどの程度賄えているかを示す指標。指標上は概ね適正な値を示しているが、使用料以外の収入（一般会計からの繰入金）に依存している部分がかなり大きい。R2については、臨時的要因で下がっているが次年度は元に戻る予定。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
⑥『汚水処理原価』…有収水量1㎥当たりの汚水処理に要した費用で、汚水処理に係るコストを示す指標。おおむね類似団体の平均に近い値で推移してい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⑦『施設利用率』…施設の対応可能能力に対する処理水量の割合で、施設の利用状況を判断する指標。おおむね一定の水準で推移している。
⑧『水洗化率』…処理区域内人口のうち、実際に水洗便所を設置して汚水処理している割合を示す指標。比較的高い水準にあり、当該事業の対象地域において適正な汚水処理が行われているといえる。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111" eb="114">
      <t>リンジテキ</t>
    </rPh>
    <rPh sb="114" eb="116">
      <t>ヨウイン</t>
    </rPh>
    <rPh sb="117" eb="118">
      <t>サ</t>
    </rPh>
    <rPh sb="124" eb="127">
      <t>ジネンド</t>
    </rPh>
    <rPh sb="128" eb="129">
      <t>モト</t>
    </rPh>
    <rPh sb="130" eb="131">
      <t>モド</t>
    </rPh>
    <rPh sb="132" eb="134">
      <t>ヨテイ</t>
    </rPh>
    <rPh sb="138" eb="140">
      <t>キギョウ</t>
    </rPh>
    <rPh sb="140" eb="141">
      <t>サイ</t>
    </rPh>
    <rPh sb="141" eb="143">
      <t>ザンダカ</t>
    </rPh>
    <rPh sb="143" eb="144">
      <t>タイ</t>
    </rPh>
    <rPh sb="144" eb="146">
      <t>ジギョウ</t>
    </rPh>
    <rPh sb="146" eb="148">
      <t>キボ</t>
    </rPh>
    <rPh sb="148" eb="150">
      <t>ヒリツ</t>
    </rPh>
    <rPh sb="181" eb="182">
      <t>シメ</t>
    </rPh>
    <rPh sb="296" eb="298">
      <t>ケイヒ</t>
    </rPh>
    <rPh sb="298" eb="300">
      <t>カイシュウ</t>
    </rPh>
    <rPh sb="300" eb="301">
      <t>リツ</t>
    </rPh>
    <rPh sb="365" eb="367">
      <t>ゲンカ</t>
    </rPh>
    <rPh sb="411" eb="413">
      <t>ルイジ</t>
    </rPh>
    <rPh sb="413" eb="415">
      <t>ダンタイ</t>
    </rPh>
    <rPh sb="416" eb="418">
      <t>ヘイキン</t>
    </rPh>
    <rPh sb="419" eb="420">
      <t>チカ</t>
    </rPh>
    <rPh sb="421" eb="422">
      <t>アタイ</t>
    </rPh>
    <rPh sb="423" eb="425">
      <t>スイイ</t>
    </rPh>
    <rPh sb="620" eb="622">
      <t>イッテイ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</si>
</sst>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1F-4CBA-932E-47077AC188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1F-4CBA-932E-47077AC188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35.9</c:v>
                </c:pt>
                <c:pt idx="1">
                  <c:v>38.46</c:v>
                </c:pt>
                <c:pt idx="2">
                  <c:v>38.46</c:v>
                </c:pt>
                <c:pt idx="3">
                  <c:v>38.46</c:v>
                </c:pt>
                <c:pt idx="4">
                  <c:v>35.9</c:v>
                </c:pt>
              </c:numCache>
            </c:numRef>
          </c:val>
          <c:extLst>
            <c:ext xmlns:c16="http://schemas.microsoft.com/office/drawing/2014/chart" uri="{C3380CC4-5D6E-409C-BE32-E72D297353CC}">
              <c16:uniqueId val="{00000000-AECE-4EF7-B5E8-383BB90E3E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39.450000000000003</c:v>
                </c:pt>
                <c:pt idx="1">
                  <c:v>39.15</c:v>
                </c:pt>
                <c:pt idx="2">
                  <c:v>35.340000000000003</c:v>
                </c:pt>
                <c:pt idx="3">
                  <c:v>34.68</c:v>
                </c:pt>
                <c:pt idx="4">
                  <c:v>34.700000000000003</c:v>
                </c:pt>
              </c:numCache>
            </c:numRef>
          </c:val>
          <c:smooth val="0"/>
          <c:extLst>
            <c:ext xmlns:c16="http://schemas.microsoft.com/office/drawing/2014/chart" uri="{C3380CC4-5D6E-409C-BE32-E72D297353CC}">
              <c16:uniqueId val="{00000001-AECE-4EF7-B5E8-383BB90E3E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93.51</c:v>
                </c:pt>
                <c:pt idx="1">
                  <c:v>93.42</c:v>
                </c:pt>
                <c:pt idx="2">
                  <c:v>94.29</c:v>
                </c:pt>
                <c:pt idx="3">
                  <c:v>94.12</c:v>
                </c:pt>
                <c:pt idx="4">
                  <c:v>93.44</c:v>
                </c:pt>
              </c:numCache>
            </c:numRef>
          </c:val>
          <c:extLst>
            <c:ext xmlns:c16="http://schemas.microsoft.com/office/drawing/2014/chart" uri="{C3380CC4-5D6E-409C-BE32-E72D297353CC}">
              <c16:uniqueId val="{00000000-E63D-42ED-BFE0-3005327136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90.48</c:v>
                </c:pt>
                <c:pt idx="1">
                  <c:v>89.54</c:v>
                </c:pt>
                <c:pt idx="2">
                  <c:v>91.52</c:v>
                </c:pt>
                <c:pt idx="3">
                  <c:v>90.33</c:v>
                </c:pt>
                <c:pt idx="4">
                  <c:v>90.04</c:v>
                </c:pt>
              </c:numCache>
            </c:numRef>
          </c:val>
          <c:smooth val="0"/>
          <c:extLst>
            <c:ext xmlns:c16="http://schemas.microsoft.com/office/drawing/2014/chart" uri="{C3380CC4-5D6E-409C-BE32-E72D297353CC}">
              <c16:uniqueId val="{00000001-E63D-42ED-BFE0-3005327136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98.49</c:v>
                </c:pt>
              </c:numCache>
            </c:numRef>
          </c:val>
          <c:extLst>
            <c:ext xmlns:c16="http://schemas.microsoft.com/office/drawing/2014/chart" uri="{C3380CC4-5D6E-409C-BE32-E72D297353CC}">
              <c16:uniqueId val="{00000000-4E00-4EEF-9A59-4904A5DE2E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00-4EEF-9A59-4904A5DE2E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5A-4ABB-AE56-CE6B3F7BC6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A-4ABB-AE56-CE6B3F7BC6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B-479A-93D1-1B8D6CCEF6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B-479A-93D1-1B8D6CCEF6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D6-4597-A8DD-FA68930D34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D6-4597-A8DD-FA68930D34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5-49CE-8788-ACD5B91E81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5-49CE-8788-ACD5B91E81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F1-4250-AD48-9B74D30E2B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4170.3999999999996</c:v>
                </c:pt>
                <c:pt idx="1">
                  <c:v>2559.94</c:v>
                </c:pt>
                <c:pt idx="2">
                  <c:v>1837.88</c:v>
                </c:pt>
                <c:pt idx="3">
                  <c:v>1748.51</c:v>
                </c:pt>
                <c:pt idx="4">
                  <c:v>1640.16</c:v>
                </c:pt>
              </c:numCache>
            </c:numRef>
          </c:val>
          <c:smooth val="0"/>
          <c:extLst>
            <c:ext xmlns:c16="http://schemas.microsoft.com/office/drawing/2014/chart" uri="{C3380CC4-5D6E-409C-BE32-E72D297353CC}">
              <c16:uniqueId val="{00000001-76F1-4250-AD48-9B74D30E2B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18.079999999999998</c:v>
                </c:pt>
                <c:pt idx="1">
                  <c:v>23.49</c:v>
                </c:pt>
                <c:pt idx="2">
                  <c:v>25.92</c:v>
                </c:pt>
                <c:pt idx="3">
                  <c:v>33.76</c:v>
                </c:pt>
                <c:pt idx="4">
                  <c:v>29.55</c:v>
                </c:pt>
              </c:numCache>
            </c:numRef>
          </c:val>
          <c:extLst>
            <c:ext xmlns:c16="http://schemas.microsoft.com/office/drawing/2014/chart" uri="{C3380CC4-5D6E-409C-BE32-E72D297353CC}">
              <c16:uniqueId val="{00000000-1050-4386-87D4-823D31C3BF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32.14</c:v>
                </c:pt>
                <c:pt idx="1">
                  <c:v>37.82</c:v>
                </c:pt>
                <c:pt idx="2">
                  <c:v>35.03</c:v>
                </c:pt>
                <c:pt idx="3">
                  <c:v>34.99</c:v>
                </c:pt>
                <c:pt idx="4">
                  <c:v>38.270000000000003</c:v>
                </c:pt>
              </c:numCache>
            </c:numRef>
          </c:val>
          <c:smooth val="0"/>
          <c:extLst>
            <c:ext xmlns:c16="http://schemas.microsoft.com/office/drawing/2014/chart" uri="{C3380CC4-5D6E-409C-BE32-E72D297353CC}">
              <c16:uniqueId val="{00000001-1050-4386-87D4-823D31C3BF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826.75</c:v>
                </c:pt>
                <c:pt idx="1">
                  <c:v>651.58000000000004</c:v>
                </c:pt>
                <c:pt idx="2">
                  <c:v>597.02</c:v>
                </c:pt>
                <c:pt idx="3">
                  <c:v>454.8</c:v>
                </c:pt>
                <c:pt idx="4">
                  <c:v>535.63</c:v>
                </c:pt>
              </c:numCache>
            </c:numRef>
          </c:val>
          <c:extLst>
            <c:ext xmlns:c16="http://schemas.microsoft.com/office/drawing/2014/chart" uri="{C3380CC4-5D6E-409C-BE32-E72D297353CC}">
              <c16:uniqueId val="{00000000-001B-479A-89D9-7A53B0C47D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562.9</c:v>
                </c:pt>
                <c:pt idx="1">
                  <c:v>482.51</c:v>
                </c:pt>
                <c:pt idx="2">
                  <c:v>525.22</c:v>
                </c:pt>
                <c:pt idx="3">
                  <c:v>520.91999999999996</c:v>
                </c:pt>
                <c:pt idx="4">
                  <c:v>486.77</c:v>
                </c:pt>
              </c:numCache>
            </c:numRef>
          </c:val>
          <c:smooth val="0"/>
          <c:extLst>
            <c:ext xmlns:c16="http://schemas.microsoft.com/office/drawing/2014/chart" uri="{C3380CC4-5D6E-409C-BE32-E72D297353CC}">
              <c16:uniqueId val="{00000001-001B-479A-89D9-7A53B0C47D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E37" sqref="BE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佐伯市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I2</v>
      </c>
      <c r="X8" s="78"/>
      <c r="Y8" s="78"/>
      <c r="Z8" s="78"/>
      <c r="AA8" s="78"/>
      <c r="AB8" s="78"/>
      <c r="AC8" s="78"/>
      <c r="AD8" s="79" t="str">
        <f>データ!$M$6</f>
        <v>非設置</v>
      </c>
      <c r="AE8" s="79"/>
      <c r="AF8" s="79"/>
      <c r="AG8" s="79"/>
      <c r="AH8" s="79"/>
      <c r="AI8" s="79"/>
      <c r="AJ8" s="79"/>
      <c r="AK8" s="3"/>
      <c r="AL8" s="75">
        <f>データ!S6</f>
        <v>69606</v>
      </c>
      <c r="AM8" s="75"/>
      <c r="AN8" s="75"/>
      <c r="AO8" s="75"/>
      <c r="AP8" s="75"/>
      <c r="AQ8" s="75"/>
      <c r="AR8" s="75"/>
      <c r="AS8" s="75"/>
      <c r="AT8" s="74">
        <f>データ!T6</f>
        <v>903.14</v>
      </c>
      <c r="AU8" s="74"/>
      <c r="AV8" s="74"/>
      <c r="AW8" s="74"/>
      <c r="AX8" s="74"/>
      <c r="AY8" s="74"/>
      <c r="AZ8" s="74"/>
      <c r="BA8" s="74"/>
      <c r="BB8" s="74">
        <f>データ!U6</f>
        <v>77.069999999999993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0.09</v>
      </c>
      <c r="Q10" s="74"/>
      <c r="R10" s="74"/>
      <c r="S10" s="74"/>
      <c r="T10" s="74"/>
      <c r="U10" s="74"/>
      <c r="V10" s="74"/>
      <c r="W10" s="74">
        <f>データ!Q6</f>
        <v>100</v>
      </c>
      <c r="X10" s="74"/>
      <c r="Y10" s="74"/>
      <c r="Z10" s="74"/>
      <c r="AA10" s="74"/>
      <c r="AB10" s="74"/>
      <c r="AC10" s="74"/>
      <c r="AD10" s="75">
        <f>データ!R6</f>
        <v>2910</v>
      </c>
      <c r="AE10" s="75"/>
      <c r="AF10" s="75"/>
      <c r="AG10" s="75"/>
      <c r="AH10" s="75"/>
      <c r="AI10" s="75"/>
      <c r="AJ10" s="75"/>
      <c r="AK10" s="2"/>
      <c r="AL10" s="75">
        <f>データ!V6</f>
        <v>61</v>
      </c>
      <c r="AM10" s="75"/>
      <c r="AN10" s="75"/>
      <c r="AO10" s="75"/>
      <c r="AP10" s="75"/>
      <c r="AQ10" s="75"/>
      <c r="AR10" s="75"/>
      <c r="AS10" s="75"/>
      <c r="AT10" s="74">
        <f>データ!W6</f>
        <v>0.04</v>
      </c>
      <c r="AU10" s="74"/>
      <c r="AV10" s="74"/>
      <c r="AW10" s="74"/>
      <c r="AX10" s="74"/>
      <c r="AY10" s="74"/>
      <c r="AZ10" s="74"/>
      <c r="BA10" s="74"/>
      <c r="BB10" s="74">
        <f>データ!X6</f>
        <v>1525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44</v>
      </c>
      <c r="N86" s="26" t="s">
        <v>44</v>
      </c>
      <c r="O86" s="26" t="str">
        <f>データ!EO6</f>
        <v>【0.00】</v>
      </c>
    </row>
  </sheetData>
  <sheetProtection algorithmName="SHA-512" hashValue="ppKfPkG4db62tGrB2igqjFdWIOsJYd4++rYW0LKTpC6fVkS8smRzl+LbnlBpO+AwuvKsDGur7H+h89OmMaUIHw==" saltValue="MjqhPesYxa9n2fstTR5u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442054</v>
      </c>
      <c r="D6" s="33">
        <f t="shared" si="3"/>
        <v>47</v>
      </c>
      <c r="E6" s="33">
        <f t="shared" si="3"/>
        <v>17</v>
      </c>
      <c r="F6" s="33">
        <f t="shared" si="3"/>
        <v>9</v>
      </c>
      <c r="G6" s="33">
        <f t="shared" si="3"/>
        <v>0</v>
      </c>
      <c r="H6" s="33" t="str">
        <f t="shared" si="3"/>
        <v>大分県　佐伯市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0.09</v>
      </c>
      <c r="Q6" s="34">
        <f t="shared" si="3"/>
        <v>100</v>
      </c>
      <c r="R6" s="34">
        <f t="shared" si="3"/>
        <v>2910</v>
      </c>
      <c r="S6" s="34">
        <f t="shared" si="3"/>
        <v>69606</v>
      </c>
      <c r="T6" s="34">
        <f t="shared" si="3"/>
        <v>903.14</v>
      </c>
      <c r="U6" s="34">
        <f t="shared" si="3"/>
        <v>77.069999999999993</v>
      </c>
      <c r="V6" s="34">
        <f t="shared" si="3"/>
        <v>61</v>
      </c>
      <c r="W6" s="34">
        <f t="shared" si="3"/>
        <v>0.04</v>
      </c>
      <c r="X6" s="34">
        <f t="shared" si="3"/>
        <v>1525</v>
      </c>
      <c r="Y6" s="35">
        <f>IF(Y7="",NA(),Y7)</f>
        <v>100</v>
      </c>
      <c r="Z6" s="35">
        <f t="shared" ref="Z6:AH6" si="4">IF(Z7="",NA(),Z7)</f>
        <v>100</v>
      </c>
      <c r="AA6" s="35">
        <f t="shared" si="4"/>
        <v>100</v>
      </c>
      <c r="AB6" s="35">
        <f t="shared" si="4"/>
        <v>100</v>
      </c>
      <c r="AC6" s="35">
        <f t="shared" si="4"/>
        <v>98.49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4170.3999999999996</v>
      </c>
      <c r="BL6" s="35">
        <f t="shared" si="7"/>
        <v>2559.94</v>
      </c>
      <c r="BM6" s="35">
        <f t="shared" si="7"/>
        <v>1837.88</v>
      </c>
      <c r="BN6" s="35">
        <f t="shared" si="7"/>
        <v>1748.51</v>
      </c>
      <c r="BO6" s="35">
        <f t="shared" si="7"/>
        <v>1640.16</v>
      </c>
      <c r="BP6" s="34" t="str">
        <f>IF(BP7="","",IF(BP7="-","【-】","【"&amp;SUBSTITUTE(TEXT(BP7,"#,##0.00"),"-","△")&amp;"】"))</f>
        <v>【1,650.58】</v>
      </c>
      <c r="BQ6" s="35">
        <f>IF(BQ7="",NA(),BQ7)</f>
        <v>18.079999999999998</v>
      </c>
      <c r="BR6" s="35">
        <f t="shared" ref="BR6:BZ6" si="8">IF(BR7="",NA(),BR7)</f>
        <v>23.49</v>
      </c>
      <c r="BS6" s="35">
        <f t="shared" si="8"/>
        <v>25.92</v>
      </c>
      <c r="BT6" s="35">
        <f t="shared" si="8"/>
        <v>33.76</v>
      </c>
      <c r="BU6" s="35">
        <f t="shared" si="8"/>
        <v>29.55</v>
      </c>
      <c r="BV6" s="35">
        <f t="shared" si="8"/>
        <v>32.14</v>
      </c>
      <c r="BW6" s="35">
        <f t="shared" si="8"/>
        <v>37.82</v>
      </c>
      <c r="BX6" s="35">
        <f t="shared" si="8"/>
        <v>35.03</v>
      </c>
      <c r="BY6" s="35">
        <f t="shared" si="8"/>
        <v>34.99</v>
      </c>
      <c r="BZ6" s="35">
        <f t="shared" si="8"/>
        <v>38.270000000000003</v>
      </c>
      <c r="CA6" s="34" t="str">
        <f>IF(CA7="","",IF(CA7="-","【-】","【"&amp;SUBSTITUTE(TEXT(CA7,"#,##0.00"),"-","△")&amp;"】"))</f>
        <v>【38.66】</v>
      </c>
      <c r="CB6" s="35">
        <f>IF(CB7="",NA(),CB7)</f>
        <v>826.75</v>
      </c>
      <c r="CC6" s="35">
        <f t="shared" ref="CC6:CK6" si="9">IF(CC7="",NA(),CC7)</f>
        <v>651.58000000000004</v>
      </c>
      <c r="CD6" s="35">
        <f t="shared" si="9"/>
        <v>597.02</v>
      </c>
      <c r="CE6" s="35">
        <f t="shared" si="9"/>
        <v>454.8</v>
      </c>
      <c r="CF6" s="35">
        <f t="shared" si="9"/>
        <v>535.63</v>
      </c>
      <c r="CG6" s="35">
        <f t="shared" si="9"/>
        <v>562.9</v>
      </c>
      <c r="CH6" s="35">
        <f t="shared" si="9"/>
        <v>482.51</v>
      </c>
      <c r="CI6" s="35">
        <f t="shared" si="9"/>
        <v>525.22</v>
      </c>
      <c r="CJ6" s="35">
        <f t="shared" si="9"/>
        <v>520.91999999999996</v>
      </c>
      <c r="CK6" s="35">
        <f t="shared" si="9"/>
        <v>486.77</v>
      </c>
      <c r="CL6" s="34" t="str">
        <f>IF(CL7="","",IF(CL7="-","【-】","【"&amp;SUBSTITUTE(TEXT(CL7,"#,##0.00"),"-","△")&amp;"】"))</f>
        <v>【481.20】</v>
      </c>
      <c r="CM6" s="35">
        <f>IF(CM7="",NA(),CM7)</f>
        <v>35.9</v>
      </c>
      <c r="CN6" s="35">
        <f t="shared" ref="CN6:CV6" si="10">IF(CN7="",NA(),CN7)</f>
        <v>38.46</v>
      </c>
      <c r="CO6" s="35">
        <f t="shared" si="10"/>
        <v>38.46</v>
      </c>
      <c r="CP6" s="35">
        <f t="shared" si="10"/>
        <v>38.46</v>
      </c>
      <c r="CQ6" s="35">
        <f t="shared" si="10"/>
        <v>35.9</v>
      </c>
      <c r="CR6" s="35">
        <f t="shared" si="10"/>
        <v>39.450000000000003</v>
      </c>
      <c r="CS6" s="35">
        <f t="shared" si="10"/>
        <v>39.15</v>
      </c>
      <c r="CT6" s="35">
        <f t="shared" si="10"/>
        <v>35.340000000000003</v>
      </c>
      <c r="CU6" s="35">
        <f t="shared" si="10"/>
        <v>34.68</v>
      </c>
      <c r="CV6" s="35">
        <f t="shared" si="10"/>
        <v>34.700000000000003</v>
      </c>
      <c r="CW6" s="34" t="str">
        <f>IF(CW7="","",IF(CW7="-","【-】","【"&amp;SUBSTITUTE(TEXT(CW7,"#,##0.00"),"-","△")&amp;"】"))</f>
        <v>【34.97】</v>
      </c>
      <c r="CX6" s="35">
        <f>IF(CX7="",NA(),CX7)</f>
        <v>93.51</v>
      </c>
      <c r="CY6" s="35">
        <f t="shared" ref="CY6:DG6" si="11">IF(CY7="",NA(),CY7)</f>
        <v>93.42</v>
      </c>
      <c r="CZ6" s="35">
        <f t="shared" si="11"/>
        <v>94.29</v>
      </c>
      <c r="DA6" s="35">
        <f t="shared" si="11"/>
        <v>94.12</v>
      </c>
      <c r="DB6" s="35">
        <f t="shared" si="11"/>
        <v>93.44</v>
      </c>
      <c r="DC6" s="35">
        <f t="shared" si="11"/>
        <v>90.48</v>
      </c>
      <c r="DD6" s="35">
        <f t="shared" si="11"/>
        <v>89.54</v>
      </c>
      <c r="DE6" s="35">
        <f t="shared" si="11"/>
        <v>91.52</v>
      </c>
      <c r="DF6" s="35">
        <f t="shared" si="11"/>
        <v>90.33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442054</v>
      </c>
      <c r="D7" s="37">
        <v>47</v>
      </c>
      <c r="E7" s="37">
        <v>17</v>
      </c>
      <c r="F7" s="37">
        <v>9</v>
      </c>
      <c r="G7" s="37">
        <v>0</v>
      </c>
      <c r="H7" s="37" t="s">
        <v>98</v>
      </c>
      <c r="I7" s="37" t="s">
        <v>99</v>
      </c>
      <c r="J7" s="37" t="s">
        <v>100</v>
      </c>
      <c r="K7" s="37" t="s">
        <v>101</v>
      </c>
      <c r="L7" s="37" t="s">
        <v>102</v>
      </c>
      <c r="M7" s="37" t="s">
        <v>103</v>
      </c>
      <c r="N7" s="38" t="s">
        <v>104</v>
      </c>
      <c r="O7" s="38" t="s">
        <v>105</v>
      </c>
      <c r="P7" s="38">
        <v>0.09</v>
      </c>
      <c r="Q7" s="38">
        <v>100</v>
      </c>
      <c r="R7" s="38">
        <v>2910</v>
      </c>
      <c r="S7" s="38">
        <v>69606</v>
      </c>
      <c r="T7" s="38">
        <v>903.14</v>
      </c>
      <c r="U7" s="38">
        <v>77.069999999999993</v>
      </c>
      <c r="V7" s="38">
        <v>61</v>
      </c>
      <c r="W7" s="38">
        <v>0.04</v>
      </c>
      <c r="X7" s="38">
        <v>1525</v>
      </c>
      <c r="Y7" s="38">
        <v>100</v>
      </c>
      <c r="Z7" s="38">
        <v>100</v>
      </c>
      <c r="AA7" s="38">
        <v>100</v>
      </c>
      <c r="AB7" s="38">
        <v>100</v>
      </c>
      <c r="AC7" s="38">
        <v>98.49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4170.3999999999996</v>
      </c>
      <c r="BL7" s="38">
        <v>2559.94</v>
      </c>
      <c r="BM7" s="38">
        <v>1837.88</v>
      </c>
      <c r="BN7" s="38">
        <v>1748.51</v>
      </c>
      <c r="BO7" s="38">
        <v>1640.16</v>
      </c>
      <c r="BP7" s="38">
        <v>1650.58</v>
      </c>
      <c r="BQ7" s="38">
        <v>18.079999999999998</v>
      </c>
      <c r="BR7" s="38">
        <v>23.49</v>
      </c>
      <c r="BS7" s="38">
        <v>25.92</v>
      </c>
      <c r="BT7" s="38">
        <v>33.76</v>
      </c>
      <c r="BU7" s="38">
        <v>29.55</v>
      </c>
      <c r="BV7" s="38">
        <v>32.14</v>
      </c>
      <c r="BW7" s="38">
        <v>37.82</v>
      </c>
      <c r="BX7" s="38">
        <v>35.03</v>
      </c>
      <c r="BY7" s="38">
        <v>34.99</v>
      </c>
      <c r="BZ7" s="38">
        <v>38.270000000000003</v>
      </c>
      <c r="CA7" s="38">
        <v>38.659999999999997</v>
      </c>
      <c r="CB7" s="38">
        <v>826.75</v>
      </c>
      <c r="CC7" s="38">
        <v>651.58000000000004</v>
      </c>
      <c r="CD7" s="38">
        <v>597.02</v>
      </c>
      <c r="CE7" s="38">
        <v>454.8</v>
      </c>
      <c r="CF7" s="38">
        <v>535.63</v>
      </c>
      <c r="CG7" s="38">
        <v>562.9</v>
      </c>
      <c r="CH7" s="38">
        <v>482.51</v>
      </c>
      <c r="CI7" s="38">
        <v>525.22</v>
      </c>
      <c r="CJ7" s="38">
        <v>520.91999999999996</v>
      </c>
      <c r="CK7" s="38">
        <v>486.77</v>
      </c>
      <c r="CL7" s="38">
        <v>481.2</v>
      </c>
      <c r="CM7" s="38">
        <v>35.9</v>
      </c>
      <c r="CN7" s="38">
        <v>38.46</v>
      </c>
      <c r="CO7" s="38">
        <v>38.46</v>
      </c>
      <c r="CP7" s="38">
        <v>38.46</v>
      </c>
      <c r="CQ7" s="38">
        <v>35.9</v>
      </c>
      <c r="CR7" s="38">
        <v>39.450000000000003</v>
      </c>
      <c r="CS7" s="38">
        <v>39.15</v>
      </c>
      <c r="CT7" s="38">
        <v>35.340000000000003</v>
      </c>
      <c r="CU7" s="38">
        <v>34.68</v>
      </c>
      <c r="CV7" s="38">
        <v>34.700000000000003</v>
      </c>
      <c r="CW7" s="38">
        <v>34.97</v>
      </c>
      <c r="CX7" s="38">
        <v>93.51</v>
      </c>
      <c r="CY7" s="38">
        <v>93.42</v>
      </c>
      <c r="CZ7" s="38">
        <v>94.29</v>
      </c>
      <c r="DA7" s="38">
        <v>94.12</v>
      </c>
      <c r="DB7" s="38">
        <v>93.44</v>
      </c>
      <c r="DC7" s="38">
        <v>90.48</v>
      </c>
      <c r="DD7" s="38">
        <v>89.54</v>
      </c>
      <c r="DE7" s="38">
        <v>91.52</v>
      </c>
      <c r="DF7" s="38">
        <v>90.33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2022-02-21T07:38:59Z</cp:lastPrinted>
  <dcterms:created xsi:type="dcterms:W3CDTF">2021-12-03T08:08:22Z</dcterms:created>
  <dcterms:modified xsi:type="dcterms:W3CDTF">2022-02-21T08:27:11Z</dcterms:modified>
  <cp:category/>
</cp:coreProperties>
</file>